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2"/>
  </bookViews>
  <sheets>
    <sheet name="1.strana " sheetId="1" r:id="rId1"/>
    <sheet name="príjmy" sheetId="2" r:id="rId2"/>
    <sheet name="výdavky" sheetId="3" r:id="rId3"/>
    <sheet name="rekapitulácia" sheetId="4" r:id="rId4"/>
    <sheet name="Hárok3" sheetId="5" r:id="rId5"/>
  </sheets>
  <definedNames/>
  <calcPr fullCalcOnLoad="1"/>
</workbook>
</file>

<file path=xl/sharedStrings.xml><?xml version="1.0" encoding="utf-8"?>
<sst xmlns="http://schemas.openxmlformats.org/spreadsheetml/2006/main" count="797" uniqueCount="397">
  <si>
    <t>Zdroj</t>
  </si>
  <si>
    <t>klasifikácia</t>
  </si>
  <si>
    <t>funkčná</t>
  </si>
  <si>
    <t>ekonomická</t>
  </si>
  <si>
    <t>Popis ekonomickej klasifikácie</t>
  </si>
  <si>
    <t>Skutočné plnenie</t>
  </si>
  <si>
    <t>Schválený rozpočet</t>
  </si>
  <si>
    <t>Očakávaná skutočnosť</t>
  </si>
  <si>
    <t>0111</t>
  </si>
  <si>
    <t>Obec-základný plat, príplatky,odmeny</t>
  </si>
  <si>
    <t>61xx</t>
  </si>
  <si>
    <t>621; 623</t>
  </si>
  <si>
    <t>Poistné do zdravotných poisťovní</t>
  </si>
  <si>
    <t>Odvody do SP na starobné poistenie</t>
  </si>
  <si>
    <t>Odvody do SP na nemocenské poistenie</t>
  </si>
  <si>
    <t>Odvody do SP na úrazové poistenie</t>
  </si>
  <si>
    <t>Odvody do SP na invalidné poistenie</t>
  </si>
  <si>
    <t>Odvody do SP na rezervný fond</t>
  </si>
  <si>
    <t>62xx</t>
  </si>
  <si>
    <t>Odvody do poisťovni</t>
  </si>
  <si>
    <t>Cestovné</t>
  </si>
  <si>
    <t>Obec -voda</t>
  </si>
  <si>
    <t>Telefón,poštovné za SL....</t>
  </si>
  <si>
    <t>Energie, telefón, voda</t>
  </si>
  <si>
    <t>Všeobecný materiál</t>
  </si>
  <si>
    <t>Knihy, časopisy, noviny</t>
  </si>
  <si>
    <t>Pracovné odevy, pracovné pomôcky</t>
  </si>
  <si>
    <t>Softver a licencie</t>
  </si>
  <si>
    <t>Reprezentačné</t>
  </si>
  <si>
    <t>Materiál</t>
  </si>
  <si>
    <t xml:space="preserve">Servis, údržba, opravy </t>
  </si>
  <si>
    <t>Zmluvné a havarijné poistenie</t>
  </si>
  <si>
    <t>Dopravné</t>
  </si>
  <si>
    <t>Údržba výpočtovej techniky</t>
  </si>
  <si>
    <t>Údržba prev.strojov, elektrospotrebičov</t>
  </si>
  <si>
    <t>Údržba pozemných komunikácií-dotácia</t>
  </si>
  <si>
    <t>Softvér - update-údržba</t>
  </si>
  <si>
    <t>Rutinná a štandardná údržba</t>
  </si>
  <si>
    <t>Školenia, kurzy, porady</t>
  </si>
  <si>
    <t>Propagácia, reklamy</t>
  </si>
  <si>
    <t>Všeobecné služby</t>
  </si>
  <si>
    <t>Geometrické plány</t>
  </si>
  <si>
    <t>Poplatky a odvody</t>
  </si>
  <si>
    <t>Stravovanie</t>
  </si>
  <si>
    <t>Poistné budov a viacúčelové .ihrisko</t>
  </si>
  <si>
    <t>Povinný prídel do SF</t>
  </si>
  <si>
    <t>Odmeny poslancom a zást.starostu</t>
  </si>
  <si>
    <t>Odmenny -DoVP, audit</t>
  </si>
  <si>
    <t>Pokuty a penále</t>
  </si>
  <si>
    <t>Služby</t>
  </si>
  <si>
    <t>Transfery v rámci verejnej správy</t>
  </si>
  <si>
    <t>SOCÚ Trhovište-príspevky</t>
  </si>
  <si>
    <t>Členské ZMOS</t>
  </si>
  <si>
    <t xml:space="preserve">Návratná fin.výpomoc </t>
  </si>
  <si>
    <t>Jednorázová sociálna výpomoc</t>
  </si>
  <si>
    <t>Transfery jednotlivcom a neziskovým org.</t>
  </si>
  <si>
    <t>Výkonné a zákonodarné orgány</t>
  </si>
  <si>
    <t>Návrh rozpočtu</t>
  </si>
  <si>
    <t>0112</t>
  </si>
  <si>
    <t>Daň z úrokov vyberaná zrážkou</t>
  </si>
  <si>
    <t>Finančné a rozpočtové záležitosti</t>
  </si>
  <si>
    <t>0133</t>
  </si>
  <si>
    <t>Matrika-základný plat</t>
  </si>
  <si>
    <t>Matrika-základný plat, príplatky</t>
  </si>
  <si>
    <t>Matrika-odvody do zdravotnej poisťovne</t>
  </si>
  <si>
    <t>Odvody do SP na NP,DP,ÚP,IP,PvN,RF</t>
  </si>
  <si>
    <t>Poistné do zdravot. a sociálnej poisťovne</t>
  </si>
  <si>
    <t>Matrika-elektr.energia, plyn, voda</t>
  </si>
  <si>
    <t>Matrika-poštovné, telefón</t>
  </si>
  <si>
    <t>Matrika energie, voda a komunikácie</t>
  </si>
  <si>
    <t>Matrika-všeobecný materiál</t>
  </si>
  <si>
    <t>Matrika-pracovné oedvy, obuv,pomôcky</t>
  </si>
  <si>
    <t xml:space="preserve"> </t>
  </si>
  <si>
    <t>Matrika-školenie, kurzy,semináre</t>
  </si>
  <si>
    <t>Matrika-iné všeobecné služby</t>
  </si>
  <si>
    <t>0160</t>
  </si>
  <si>
    <t>Voľby-pomocné pracovné sily</t>
  </si>
  <si>
    <t>Voľby-odvody do zdrav.poisťovní</t>
  </si>
  <si>
    <t>Voľby</t>
  </si>
  <si>
    <t>Voľby.odvody do sociálnej poisťovne</t>
  </si>
  <si>
    <t>Voľby-odvody do zdrav. a sociálnej poisť.</t>
  </si>
  <si>
    <t>Voľby-stravovanie zamestnancov obce</t>
  </si>
  <si>
    <t>Voľby-cestovné náhrady</t>
  </si>
  <si>
    <t>Voľby-telekomunikačné služby</t>
  </si>
  <si>
    <t>Voľby-všeobecný materiál</t>
  </si>
  <si>
    <t>Voľby-občerstvenie</t>
  </si>
  <si>
    <t>Voľby-materiál</t>
  </si>
  <si>
    <t>Voľby-preprava volebných materiálov</t>
  </si>
  <si>
    <t>Voľby-dopravné</t>
  </si>
  <si>
    <t>Voľby-stravovanie komisia</t>
  </si>
  <si>
    <t>Voľby-odmena členom komisie</t>
  </si>
  <si>
    <t>Voľby-vrátka nevyčerpanej dotácie</t>
  </si>
  <si>
    <t>Voľby-všeobecné verejné služby inde neklasifikované</t>
  </si>
  <si>
    <t>0170</t>
  </si>
  <si>
    <t>Splátka úrokov z úveru</t>
  </si>
  <si>
    <t>Splácanie úrokov v tuzemsku</t>
  </si>
  <si>
    <t>Transakcie verejného dlhu</t>
  </si>
  <si>
    <t>0220</t>
  </si>
  <si>
    <t>Civilná obrana-odmeny skladníka</t>
  </si>
  <si>
    <t>Civilná obrana</t>
  </si>
  <si>
    <t>0320</t>
  </si>
  <si>
    <t>Ochrana pred požiarmi</t>
  </si>
  <si>
    <t>0510</t>
  </si>
  <si>
    <t>Matreiál-vrecia, harmonogramy</t>
  </si>
  <si>
    <t>Materil</t>
  </si>
  <si>
    <t>Zber a uloženie TDO</t>
  </si>
  <si>
    <t>Nakladanie odpadmi</t>
  </si>
  <si>
    <t>0560</t>
  </si>
  <si>
    <t>Životné prostredie-plyn</t>
  </si>
  <si>
    <t>Energie</t>
  </si>
  <si>
    <t>Oleje a benzín do kosačiek, do píl....</t>
  </si>
  <si>
    <t>Údržba ciest, chodníkov, zelene</t>
  </si>
  <si>
    <t>Ochrana životného prostredia inde neklasifikovaná</t>
  </si>
  <si>
    <t>0620</t>
  </si>
  <si>
    <t>AP-zákl.,odmeny - vlastné fin.prostriedky</t>
  </si>
  <si>
    <t>AP-materiál-vlastné fin.prostriedky</t>
  </si>
  <si>
    <t>AP- prídel do sociálneho fondu</t>
  </si>
  <si>
    <t>Rozvoj obcí</t>
  </si>
  <si>
    <t>11T1</t>
  </si>
  <si>
    <t>11T2</t>
  </si>
  <si>
    <t>DNZ zákl.,odmeny - refundácia EÚ</t>
  </si>
  <si>
    <t>DNZ zákl.,odmeny - refundácia ŠR</t>
  </si>
  <si>
    <t xml:space="preserve">DNZ-zákl.,odmeny </t>
  </si>
  <si>
    <t>DNZ-odvody do zdrav. a soc.poisť.</t>
  </si>
  <si>
    <t>DNZ-materiál-vlastné fin.prostriedky</t>
  </si>
  <si>
    <t>DNZ-pracovné odevy a pomôcky-vlas.fin.pros</t>
  </si>
  <si>
    <t>DNZ-materiál-refundácia EÚ</t>
  </si>
  <si>
    <t>DNZ-materiál-refundácia ŠR</t>
  </si>
  <si>
    <t>DNZ-pracovné odevy a pomôcky-ref. EÚ</t>
  </si>
  <si>
    <t>DNZ-pracovné odevy a pomôcky-ref.ŠR</t>
  </si>
  <si>
    <t>DNZ-materiál</t>
  </si>
  <si>
    <t>DNZ- prídel do sociálneho fondu</t>
  </si>
  <si>
    <t>DNZ - Služby</t>
  </si>
  <si>
    <t>Rozvoj obcí -  DNZ</t>
  </si>
  <si>
    <t>0640</t>
  </si>
  <si>
    <t>VO-elektrická energia</t>
  </si>
  <si>
    <t>VO-údržba</t>
  </si>
  <si>
    <t>Verejné osvetlenie</t>
  </si>
  <si>
    <t>0810</t>
  </si>
  <si>
    <t>TJ-plyn</t>
  </si>
  <si>
    <t>TJ-údržba telových.zariadení</t>
  </si>
  <si>
    <t>Športové súťaže</t>
  </si>
  <si>
    <t>TJ-príspevok pre TJ</t>
  </si>
  <si>
    <t>Rekreačné a športové služby</t>
  </si>
  <si>
    <t>0820</t>
  </si>
  <si>
    <t>KD-voda</t>
  </si>
  <si>
    <t>KD-materiál</t>
  </si>
  <si>
    <t>Knižnica-materiál</t>
  </si>
  <si>
    <t>KD-údržba</t>
  </si>
  <si>
    <t>Rutinná a štandardná údržba- KD</t>
  </si>
  <si>
    <t>Úcta k starší, ples, kultúrne podujatia</t>
  </si>
  <si>
    <t>Kultúrne služby</t>
  </si>
  <si>
    <t>0830</t>
  </si>
  <si>
    <t>Údržba MR</t>
  </si>
  <si>
    <t>Vysielacie vydavateľské služby</t>
  </si>
  <si>
    <t>09111</t>
  </si>
  <si>
    <t>Predškolslá výchova</t>
  </si>
  <si>
    <t>09211</t>
  </si>
  <si>
    <t>ŠJ-údržba majetku</t>
  </si>
  <si>
    <t xml:space="preserve">Nižšie sekundárne vzdelávanie všeobecné </t>
  </si>
  <si>
    <t>1012</t>
  </si>
  <si>
    <t>OS-základný plat</t>
  </si>
  <si>
    <t>OS-odvody do ZP a sociálnej poisťovne</t>
  </si>
  <si>
    <t>OS-povinný prídel do SF</t>
  </si>
  <si>
    <t>Invalidita a ťažké zdravotné postihnutie</t>
  </si>
  <si>
    <t>1070</t>
  </si>
  <si>
    <t>Sociálna pomoc občanom v hmotnej a sociálnej núdzi</t>
  </si>
  <si>
    <t>Bežný rozpočet OÚ -  s p o l u :</t>
  </si>
  <si>
    <t>Park-chodníky</t>
  </si>
  <si>
    <t>Realizácia nových stavieb</t>
  </si>
  <si>
    <t xml:space="preserve">Realizácia stavieb-ich technické zhod. </t>
  </si>
  <si>
    <t>Kapitálový rozpočet OÚ - s p o l u :</t>
  </si>
  <si>
    <t>Splátka úveru-Stavebné úpravy ZŠ</t>
  </si>
  <si>
    <t>Splácanie tuzemskej istiny</t>
  </si>
  <si>
    <t>Finančné operácie OÚ - s p o l u :</t>
  </si>
  <si>
    <t>Výdavky ZŠsMŠ  - s p o l u :</t>
  </si>
  <si>
    <t>VÝDAVKY    za   OBEC - s p o l u :</t>
  </si>
  <si>
    <t>611-4</t>
  </si>
  <si>
    <t>625001-7</t>
  </si>
  <si>
    <t>Položka</t>
  </si>
  <si>
    <t>Stredisko</t>
  </si>
  <si>
    <t>Príjmy podľa ekonomickej kvalifikácie</t>
  </si>
  <si>
    <t>DU</t>
  </si>
  <si>
    <t>Podielové dane obce</t>
  </si>
  <si>
    <t>Daň z príjmov fyzických osôb</t>
  </si>
  <si>
    <t>POZ</t>
  </si>
  <si>
    <t>Daň z pozemkov</t>
  </si>
  <si>
    <t>STA</t>
  </si>
  <si>
    <t>Daň zo stavieb</t>
  </si>
  <si>
    <t>Daň z nehnuteľnosti</t>
  </si>
  <si>
    <t>PES</t>
  </si>
  <si>
    <t>Daň za psa</t>
  </si>
  <si>
    <t>Dane za špecifické služby</t>
  </si>
  <si>
    <t>BIHR</t>
  </si>
  <si>
    <t>Prenájom priest.na ihr.</t>
  </si>
  <si>
    <t>DS</t>
  </si>
  <si>
    <t>Prenájom DS</t>
  </si>
  <si>
    <t>KD</t>
  </si>
  <si>
    <t>Prenájom KD</t>
  </si>
  <si>
    <t>POSTA</t>
  </si>
  <si>
    <t>Nájomné pošta</t>
  </si>
  <si>
    <t>VP</t>
  </si>
  <si>
    <t>Prenájom ver.priestr.</t>
  </si>
  <si>
    <t>Príjmy z vlastníctva</t>
  </si>
  <si>
    <t>SP</t>
  </si>
  <si>
    <t>Správne poplatky</t>
  </si>
  <si>
    <t>Administratívne poplatky</t>
  </si>
  <si>
    <t>POKUTY</t>
  </si>
  <si>
    <t>Pokuty, penále a iné sankcie</t>
  </si>
  <si>
    <t>CP,HROB</t>
  </si>
  <si>
    <t>Cintor. popl,hrobové miesto</t>
  </si>
  <si>
    <t>MR</t>
  </si>
  <si>
    <t>Poplatok za MR</t>
  </si>
  <si>
    <t>MŽP</t>
  </si>
  <si>
    <t>Dotácia prieskum územia-nafta</t>
  </si>
  <si>
    <t>ODP</t>
  </si>
  <si>
    <t>Poplatok za odpad</t>
  </si>
  <si>
    <t>OS</t>
  </si>
  <si>
    <t>Poplatky za opatrovat.službu</t>
  </si>
  <si>
    <t>OSHA</t>
  </si>
  <si>
    <t>Poplatky-soc.služby-Harmanová</t>
  </si>
  <si>
    <t>ROZNE</t>
  </si>
  <si>
    <t>Prenájom verejného priestr.</t>
  </si>
  <si>
    <t>SK</t>
  </si>
  <si>
    <t>Zápisné do knižnice</t>
  </si>
  <si>
    <t>SL</t>
  </si>
  <si>
    <t>Poplatky za stravné lístky</t>
  </si>
  <si>
    <t>MAJ</t>
  </si>
  <si>
    <t>Poplatky a platby za prebytočný majetok</t>
  </si>
  <si>
    <t>Popl. a platby z nepriemysel. a náhodného príjmu</t>
  </si>
  <si>
    <t>Úroky z vkladov</t>
  </si>
  <si>
    <t>Z vkladov</t>
  </si>
  <si>
    <t>EŠOT</t>
  </si>
  <si>
    <t>Návratná finančná výpomoc</t>
  </si>
  <si>
    <t>SF</t>
  </si>
  <si>
    <t>Prídel do SF</t>
  </si>
  <si>
    <t>SPONZOR</t>
  </si>
  <si>
    <t>Sponzorské dary</t>
  </si>
  <si>
    <t>Ostatné príjmy</t>
  </si>
  <si>
    <t>RECYK</t>
  </si>
  <si>
    <t>Dotácia z recyklačného fondu</t>
  </si>
  <si>
    <t>Granty</t>
  </si>
  <si>
    <t>CEST</t>
  </si>
  <si>
    <t>Dotácia na cestnú infraštruktúru</t>
  </si>
  <si>
    <t>CO</t>
  </si>
  <si>
    <t>Dotácia na skladníka CO</t>
  </si>
  <si>
    <t>OK</t>
  </si>
  <si>
    <t>Dotácia 5% navýšenie miezd MŠ,ŠJ</t>
  </si>
  <si>
    <t>OKNA</t>
  </si>
  <si>
    <t>Výmena okien na budove MŠ</t>
  </si>
  <si>
    <t>Dotácia na stravu v hmot.núdzi</t>
  </si>
  <si>
    <t>STR</t>
  </si>
  <si>
    <t>ŠKPO</t>
  </si>
  <si>
    <t>Dotácia na školské potreby</t>
  </si>
  <si>
    <t>VOĽBY</t>
  </si>
  <si>
    <t>Dotácia na voľby</t>
  </si>
  <si>
    <t>11H</t>
  </si>
  <si>
    <t>ZŠ</t>
  </si>
  <si>
    <t>Dotácia na prax v ZŠ</t>
  </si>
  <si>
    <t>MATRIKA</t>
  </si>
  <si>
    <t>Dotácia na matriku</t>
  </si>
  <si>
    <t>REGIST</t>
  </si>
  <si>
    <t>Dotácia - register obyvatešov</t>
  </si>
  <si>
    <t>Dotácia ZŠ - cerz Okr.úrad Košice</t>
  </si>
  <si>
    <t>ŽP</t>
  </si>
  <si>
    <t>Dotácia na životné prostredie</t>
  </si>
  <si>
    <t>Kapitálové príjmy</t>
  </si>
  <si>
    <t>Zostatok prostriedkov z predchádz.rokov</t>
  </si>
  <si>
    <t>Prevod prostriedkov z peňažných fondov</t>
  </si>
  <si>
    <t>Vlastné príjmy ZŠsMŠ  - s p o l u :</t>
  </si>
  <si>
    <t>DNZ</t>
  </si>
  <si>
    <t>Refundácia nákladov-DNZ -EÚ</t>
  </si>
  <si>
    <t>Refundácia nákladov-DNZ -ŠR</t>
  </si>
  <si>
    <t xml:space="preserve">     OBEC  BRACOVCE , okr. Michalovce</t>
  </si>
  <si>
    <t xml:space="preserve">                       starosta obce</t>
  </si>
  <si>
    <t xml:space="preserve">                         účtovníčka obce</t>
  </si>
  <si>
    <t>Matrika-cestovné</t>
  </si>
  <si>
    <t>Matrika-knihy,časopisy,noviny</t>
  </si>
  <si>
    <t>Servis kosačiek, píl,</t>
  </si>
  <si>
    <t>Servis</t>
  </si>
  <si>
    <t>ROZPOČET  2015    ( rok 2012 -   rok  2017)</t>
  </si>
  <si>
    <t xml:space="preserve">Očakávaná </t>
  </si>
  <si>
    <t xml:space="preserve">Skutočné plnenie </t>
  </si>
  <si>
    <t xml:space="preserve">Schválený rozpočet </t>
  </si>
  <si>
    <t xml:space="preserve"> skutočnosť</t>
  </si>
  <si>
    <t xml:space="preserve">Rozpočet </t>
  </si>
  <si>
    <t>za rok 2012</t>
  </si>
  <si>
    <t>za rok 2013</t>
  </si>
  <si>
    <t>za rok 2014</t>
  </si>
  <si>
    <t>na rok 2015</t>
  </si>
  <si>
    <t>na rok 2016</t>
  </si>
  <si>
    <t>na rok 2017</t>
  </si>
  <si>
    <t>Bežné príjmy</t>
  </si>
  <si>
    <t>100 - daňové príjmy</t>
  </si>
  <si>
    <t>200 - nedaňové príjmy</t>
  </si>
  <si>
    <t xml:space="preserve">                príjmy OU          </t>
  </si>
  <si>
    <t xml:space="preserve">               príjmy ZŠsMŠ</t>
  </si>
  <si>
    <t>300 - granty a transfery</t>
  </si>
  <si>
    <t>200 - kapitálové príjmy</t>
  </si>
  <si>
    <t>Finančné príjmy</t>
  </si>
  <si>
    <t>400 - príjmy z transakcií s finančnými A a P</t>
  </si>
  <si>
    <t>500 - prijaté úvery, pôžičky</t>
  </si>
  <si>
    <t xml:space="preserve">Príjmy spolu </t>
  </si>
  <si>
    <t>600 -Bežné výdavky</t>
  </si>
  <si>
    <t xml:space="preserve">             výdavky OU</t>
  </si>
  <si>
    <t xml:space="preserve">             výdavky ZŠsMŠ</t>
  </si>
  <si>
    <t>700 -Kapitálové výdavky</t>
  </si>
  <si>
    <t>800 -Finančné výdavky</t>
  </si>
  <si>
    <t xml:space="preserve">Výdavky spolu </t>
  </si>
  <si>
    <t>Hospodárenie obce</t>
  </si>
  <si>
    <t>Predkladá :    Vladimír Dóci</t>
  </si>
  <si>
    <t>Vypracovala :   Eva Hrabovská</t>
  </si>
  <si>
    <t>URB</t>
  </si>
  <si>
    <t>OZSM</t>
  </si>
  <si>
    <t>Oddychová zóna pre seniorov a ml</t>
  </si>
  <si>
    <t>11S1</t>
  </si>
  <si>
    <t>NFP</t>
  </si>
  <si>
    <t>Stavebné úpravy ZŠ-dotácia EÚ</t>
  </si>
  <si>
    <t>Stavebné úpravy ZŠ-dotácia ŠR</t>
  </si>
  <si>
    <t>SUZS</t>
  </si>
  <si>
    <t>Úver-Stavebné úpravy ZŠ</t>
  </si>
  <si>
    <t>Ostatné úvery</t>
  </si>
  <si>
    <t xml:space="preserve">Prevod prostriedko z RF </t>
  </si>
  <si>
    <t>PRÍJMY  za   OBEC - s p o l u:</t>
  </si>
  <si>
    <t>Výdavky OÚ - s p o l u :</t>
  </si>
  <si>
    <t>Príspevok od urbariátu</t>
  </si>
  <si>
    <t>Nevyčerpané fin.prost.ZŠ z m.r.</t>
  </si>
  <si>
    <t>Zber a uloženie TDO z recyk.fondu</t>
  </si>
  <si>
    <t>Odvody do SP na poistenie v nezamest.</t>
  </si>
  <si>
    <t>Nemocenské dávky</t>
  </si>
  <si>
    <t>Voľby-doručenie oznámení o konaní vol</t>
  </si>
  <si>
    <t>PO-odmena požiar.technika</t>
  </si>
  <si>
    <t>AP-odvody zdrav. a soc.poisť-vlast.fin.p</t>
  </si>
  <si>
    <t>AP-odvody zdrav. asoc.poisť-vlast.fin.p</t>
  </si>
  <si>
    <t>DNZ zákl.,odmeny - vlastné fin.prostr.</t>
  </si>
  <si>
    <t>DNZ-odvody zdrav. a soc.poisť-vlast.fin</t>
  </si>
  <si>
    <t>DNZ-odvody zdrav. a soc.poisť-refu.EÚ</t>
  </si>
  <si>
    <t>DNZ-odvody  zdrav. a soc.poisť-refu.ŠR</t>
  </si>
  <si>
    <t>11T</t>
  </si>
  <si>
    <t>AP-náradie-refundácia EÚ a ŠR</t>
  </si>
  <si>
    <t>AP-náradie-vlastné fin.prostriedky</t>
  </si>
  <si>
    <t>AP-úrazové poistenie -refundácia EÚ a ŠR</t>
  </si>
  <si>
    <t>AP-úrazové poistenie -vlast.fin.prostr.</t>
  </si>
  <si>
    <t>TJ-elekt.energia</t>
  </si>
  <si>
    <t>TJ-DoVP-správca ihriska</t>
  </si>
  <si>
    <t>STO-príspevok pre stolný tenis</t>
  </si>
  <si>
    <t>STV-koncesionársky poplatok STV;SOZA</t>
  </si>
  <si>
    <t>Vrátka nevyčer.dotácie-5% navýš.miezd</t>
  </si>
  <si>
    <t>MŠ-výmena okien na budove MŠ-vlas.fin.</t>
  </si>
  <si>
    <t>MŠ-výmena okien na budove MŠ-dotácia</t>
  </si>
  <si>
    <t>11G</t>
  </si>
  <si>
    <t>09121</t>
  </si>
  <si>
    <t>Stav.úpr.ZŠ-ext.manažment vlast.fin. prost.</t>
  </si>
  <si>
    <t>Stav.úpr.ZŠ-ext.manažment dotácia EÚ</t>
  </si>
  <si>
    <t>Stav.úpr.ZŠ-ext.manažment dotácia ŠR</t>
  </si>
  <si>
    <t>ZŠ-vrátka dopravné-nevyčerp.dotácia</t>
  </si>
  <si>
    <t>Vrátka nevyč.dot. HN strava,šk.pomôcky</t>
  </si>
  <si>
    <t>01116</t>
  </si>
  <si>
    <t>Oddychová zóna pre senior. A mládež</t>
  </si>
  <si>
    <t>Rekonštrukcia,odernizácie-kotolňa ZŠ</t>
  </si>
  <si>
    <t>11GA</t>
  </si>
  <si>
    <t>Stav.úpr.ZŠ-stav.práce, dozor-vlastné</t>
  </si>
  <si>
    <t>11S2</t>
  </si>
  <si>
    <t>Stav.úpr.ZŠ-stav.práce, dozor-ref.EÚ</t>
  </si>
  <si>
    <t>Stav.úpr.ZŠ-stav.práce, dozor-ref.ŠR</t>
  </si>
  <si>
    <t>Životné prostredie ,REGOB- materiál</t>
  </si>
  <si>
    <t xml:space="preserve">Údržba pozemných komunikácií-vlastné </t>
  </si>
  <si>
    <t>Údržba budov, priestorov, objektov-DP</t>
  </si>
  <si>
    <t>Údržba budov, priestorov, objektov-DS</t>
  </si>
  <si>
    <t>Údržba budov, priestorov, objektov OU</t>
  </si>
  <si>
    <t>717001</t>
  </si>
  <si>
    <t>Cintorín-parkovisko</t>
  </si>
  <si>
    <t>46</t>
  </si>
  <si>
    <t>DS,cintorín-prístavba</t>
  </si>
  <si>
    <t>Splátka úveru-Stavebné úpravy ZŠ-z RF</t>
  </si>
  <si>
    <t>PRÍJMY  -  rozpočtu</t>
  </si>
  <si>
    <t>VÝDAVKY  -  rozpočtu</t>
  </si>
  <si>
    <t>Obec - elektrina DP</t>
  </si>
  <si>
    <t>Obec - plyn DP</t>
  </si>
  <si>
    <t>Obec - elektrina DS</t>
  </si>
  <si>
    <t>Obec - elektrina-fontána</t>
  </si>
  <si>
    <t>Obec - elektrina OU</t>
  </si>
  <si>
    <t>Obec - plyn OU</t>
  </si>
  <si>
    <t>Pohonné hmoty- DP</t>
  </si>
  <si>
    <t>Pohonné hmoty-obec</t>
  </si>
  <si>
    <t>Členské - RVC</t>
  </si>
  <si>
    <t>Členské - Region.združenie</t>
  </si>
  <si>
    <t>Členské -  Poondavie</t>
  </si>
  <si>
    <t>Životné prostredie; REGOB - plyn</t>
  </si>
  <si>
    <t>Odvod dane z úrokov;daň z predajamaj</t>
  </si>
  <si>
    <t>AP-materiál,občerst.-refundácia EÚaŠR</t>
  </si>
  <si>
    <t>AP-prac.odevy a pomôcky-ref.EÚaŠR</t>
  </si>
  <si>
    <t>AP-prac.odevy a pomôcky-vlas.fin.pr.</t>
  </si>
  <si>
    <t>Rozpočet obce na rok 2015 schválený OZ dňa      : 23.11.2014 uznesením číslo: 9/2014</t>
  </si>
  <si>
    <t>ROZPOČET    OBCE</t>
  </si>
  <si>
    <t>NA  ROK  2015</t>
  </si>
  <si>
    <r>
      <t xml:space="preserve">    Návrh rozpočtu obce na rok 2015 zverejnený dňa : </t>
    </r>
    <r>
      <rPr>
        <sz val="12"/>
        <rFont val="Times New Roman"/>
        <family val="1"/>
      </rPr>
      <t>30.10.2014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</si>
</sst>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8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1"/>
      <color indexed="40"/>
      <name val="Times New Roman"/>
      <family val="1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i/>
      <sz val="13"/>
      <color indexed="8"/>
      <name val="Times New Roman"/>
      <family val="1"/>
    </font>
    <font>
      <b/>
      <i/>
      <sz val="12.5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3.5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4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2"/>
      <color indexed="40"/>
      <name val="Times New Roman"/>
      <family val="1"/>
    </font>
    <font>
      <i/>
      <sz val="11"/>
      <color indexed="40"/>
      <name val="Calibri"/>
      <family val="2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5"/>
      <color indexed="8"/>
      <name val="Times New Roman"/>
      <family val="1"/>
    </font>
    <font>
      <i/>
      <sz val="11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3" borderId="8" applyNumberFormat="0" applyAlignment="0" applyProtection="0"/>
    <xf numFmtId="0" fontId="81" fillId="24" borderId="8" applyNumberFormat="0" applyAlignment="0" applyProtection="0"/>
    <xf numFmtId="0" fontId="82" fillId="24" borderId="9" applyNumberFormat="0" applyAlignment="0" applyProtection="0"/>
    <xf numFmtId="0" fontId="83" fillId="0" borderId="0" applyNumberFormat="0" applyFill="0" applyBorder="0" applyAlignment="0" applyProtection="0"/>
    <xf numFmtId="0" fontId="84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4" fontId="4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5" fillId="32" borderId="19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5" fillId="0" borderId="12" xfId="0" applyNumberFormat="1" applyFont="1" applyBorder="1" applyAlignment="1">
      <alignment/>
    </xf>
    <xf numFmtId="0" fontId="26" fillId="0" borderId="12" xfId="0" applyFont="1" applyBorder="1" applyAlignment="1">
      <alignment/>
    </xf>
    <xf numFmtId="4" fontId="26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16" fillId="32" borderId="10" xfId="0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2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23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0" fontId="27" fillId="33" borderId="10" xfId="0" applyFont="1" applyFill="1" applyBorder="1" applyAlignment="1">
      <alignment/>
    </xf>
    <xf numFmtId="4" fontId="27" fillId="33" borderId="10" xfId="0" applyNumberFormat="1" applyFont="1" applyFill="1" applyBorder="1" applyAlignment="1">
      <alignment/>
    </xf>
    <xf numFmtId="4" fontId="27" fillId="33" borderId="2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1" fillId="0" borderId="0" xfId="0" applyFont="1" applyBorder="1" applyAlignment="1">
      <alignment/>
    </xf>
    <xf numFmtId="4" fontId="31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9" fillId="0" borderId="10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5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49" fontId="33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3" xfId="0" applyFont="1" applyBorder="1" applyAlignment="1">
      <alignment wrapText="1"/>
    </xf>
    <xf numFmtId="4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4" fontId="3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49" fontId="50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wrapText="1"/>
    </xf>
    <xf numFmtId="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8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24" xfId="0" applyFont="1" applyBorder="1" applyAlignment="1">
      <alignment/>
    </xf>
    <xf numFmtId="0" fontId="28" fillId="0" borderId="2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104775</xdr:rowOff>
    </xdr:from>
    <xdr:to>
      <xdr:col>1</xdr:col>
      <xdr:colOff>342900</xdr:colOff>
      <xdr:row>6</xdr:row>
      <xdr:rowOff>28575</xdr:rowOff>
    </xdr:to>
    <xdr:pic>
      <xdr:nvPicPr>
        <xdr:cNvPr id="1" name="Picture 1" descr="erb bracov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5275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zoomScalePageLayoutView="0" workbookViewId="0" topLeftCell="A31">
      <selection activeCell="C49" sqref="C49"/>
    </sheetView>
  </sheetViews>
  <sheetFormatPr defaultColWidth="9.140625" defaultRowHeight="15"/>
  <cols>
    <col min="1" max="12" width="8.8515625" style="30" customWidth="1"/>
  </cols>
  <sheetData>
    <row r="3" spans="3:9" ht="20.25">
      <c r="C3" s="172" t="s">
        <v>273</v>
      </c>
      <c r="D3" s="173"/>
      <c r="E3" s="173"/>
      <c r="F3" s="173"/>
      <c r="G3" s="173"/>
      <c r="H3" s="173"/>
      <c r="I3" s="173"/>
    </row>
    <row r="14" spans="1:12" s="166" customFormat="1" ht="33.75">
      <c r="A14" s="165"/>
      <c r="B14" s="165" t="s">
        <v>394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2:6" s="165" customFormat="1" ht="33">
      <c r="B15" s="167" t="s">
        <v>395</v>
      </c>
      <c r="C15" s="167"/>
      <c r="D15" s="167"/>
      <c r="E15" s="167"/>
      <c r="F15" s="167"/>
    </row>
    <row r="21" spans="1:9" ht="15.75">
      <c r="A21" s="168" t="s">
        <v>396</v>
      </c>
      <c r="B21" s="169"/>
      <c r="C21" s="169"/>
      <c r="D21" s="169"/>
      <c r="E21" s="169"/>
      <c r="F21" s="169"/>
      <c r="G21" s="169"/>
      <c r="H21" s="169"/>
      <c r="I21" s="169"/>
    </row>
    <row r="22" spans="1:12" ht="15.75">
      <c r="A22" s="170" t="s">
        <v>393</v>
      </c>
      <c r="B22" s="171"/>
      <c r="C22" s="171"/>
      <c r="D22" s="171"/>
      <c r="E22" s="171"/>
      <c r="F22" s="171"/>
      <c r="G22" s="171"/>
      <c r="H22" s="171"/>
      <c r="I22" s="171"/>
      <c r="J22" s="132"/>
      <c r="K22" s="132"/>
      <c r="L22" s="132"/>
    </row>
    <row r="26" spans="1:12" ht="15.75">
      <c r="A26" s="150"/>
      <c r="B26" s="150"/>
      <c r="C26" s="150"/>
      <c r="D26" s="150"/>
      <c r="E26" s="150"/>
      <c r="F26" s="150"/>
      <c r="G26" s="150"/>
      <c r="H26" s="150"/>
      <c r="I26" s="3"/>
      <c r="J26" s="3"/>
      <c r="K26" s="3"/>
      <c r="L26" s="150"/>
    </row>
    <row r="27" spans="1:12" ht="15.75">
      <c r="A27" s="3"/>
      <c r="B27" s="3"/>
      <c r="C27" s="3"/>
      <c r="D27" s="150"/>
      <c r="E27" s="150"/>
      <c r="F27" s="150"/>
      <c r="G27" s="150"/>
      <c r="H27" s="150"/>
      <c r="I27" s="3"/>
      <c r="J27" s="3"/>
      <c r="K27" s="3"/>
      <c r="L27" s="150"/>
    </row>
    <row r="28" spans="1:3" ht="15.75">
      <c r="A28" s="1"/>
      <c r="B28" s="1"/>
      <c r="C28" s="1"/>
    </row>
    <row r="29" spans="1:7" ht="15.75">
      <c r="A29" s="1"/>
      <c r="B29" s="1"/>
      <c r="C29" s="1"/>
      <c r="E29" s="3" t="s">
        <v>310</v>
      </c>
      <c r="F29" s="3"/>
      <c r="G29" s="3"/>
    </row>
    <row r="30" spans="1:7" ht="15.75">
      <c r="A30" s="1"/>
      <c r="B30" s="1"/>
      <c r="C30" s="1"/>
      <c r="E30" s="3" t="s">
        <v>274</v>
      </c>
      <c r="F30" s="3"/>
      <c r="G30" s="3"/>
    </row>
    <row r="31" spans="1:7" ht="15.75">
      <c r="A31" s="1"/>
      <c r="B31" s="1"/>
      <c r="C31" s="1"/>
      <c r="E31" s="3"/>
      <c r="F31" s="3"/>
      <c r="G31" s="3"/>
    </row>
    <row r="32" spans="1:7" ht="15.75">
      <c r="A32" s="1"/>
      <c r="B32" s="1"/>
      <c r="C32" s="1"/>
      <c r="E32" s="3"/>
      <c r="F32" s="3"/>
      <c r="G32" s="3"/>
    </row>
    <row r="33" spans="1:7" ht="15.75">
      <c r="A33" s="1"/>
      <c r="B33" s="1"/>
      <c r="C33" s="1"/>
      <c r="E33" s="3"/>
      <c r="F33" s="3"/>
      <c r="G33" s="3"/>
    </row>
    <row r="34" spans="1:7" ht="15.75">
      <c r="A34" s="1"/>
      <c r="B34" s="1"/>
      <c r="C34" s="1"/>
      <c r="E34" s="3"/>
      <c r="F34" s="3"/>
      <c r="G34" s="3"/>
    </row>
    <row r="35" spans="1:4" ht="15">
      <c r="A35" s="25" t="s">
        <v>311</v>
      </c>
      <c r="B35" s="25"/>
      <c r="C35" s="25"/>
      <c r="D35" s="25"/>
    </row>
    <row r="36" spans="1:4" ht="15">
      <c r="A36" s="25" t="s">
        <v>275</v>
      </c>
      <c r="B36" s="25"/>
      <c r="C36" s="25"/>
      <c r="D36" s="25"/>
    </row>
  </sheetData>
  <sheetProtection/>
  <mergeCells count="4">
    <mergeCell ref="B15:F15"/>
    <mergeCell ref="A21:I21"/>
    <mergeCell ref="A22:I22"/>
    <mergeCell ref="C3:I3"/>
  </mergeCells>
  <printOptions/>
  <pageMargins left="0.75" right="0.59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="90" zoomScaleNormal="90" zoomScalePageLayoutView="0" workbookViewId="0" topLeftCell="A55">
      <selection activeCell="I81" sqref="I81"/>
    </sheetView>
  </sheetViews>
  <sheetFormatPr defaultColWidth="9.140625" defaultRowHeight="15"/>
  <cols>
    <col min="1" max="1" width="6.00390625" style="30" bestFit="1" customWidth="1"/>
    <col min="2" max="2" width="9.140625" style="30" customWidth="1"/>
    <col min="3" max="3" width="10.7109375" style="30" customWidth="1"/>
    <col min="4" max="4" width="30.8515625" style="30" customWidth="1"/>
    <col min="5" max="5" width="12.57421875" style="30" bestFit="1" customWidth="1"/>
    <col min="6" max="7" width="13.28125" style="30" bestFit="1" customWidth="1"/>
    <col min="8" max="8" width="12.28125" style="30" bestFit="1" customWidth="1"/>
    <col min="9" max="10" width="12.00390625" style="30" customWidth="1"/>
    <col min="11" max="11" width="12.57421875" style="30" bestFit="1" customWidth="1"/>
  </cols>
  <sheetData>
    <row r="1" spans="1:11" ht="18.75">
      <c r="A1" s="175" t="s">
        <v>375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3" spans="1:11" ht="15.75">
      <c r="A3" s="176" t="s">
        <v>0</v>
      </c>
      <c r="B3" s="181" t="s">
        <v>181</v>
      </c>
      <c r="C3" s="182"/>
      <c r="D3" s="183"/>
      <c r="E3" s="177" t="s">
        <v>5</v>
      </c>
      <c r="F3" s="177"/>
      <c r="G3" s="177">
        <v>2014</v>
      </c>
      <c r="H3" s="177"/>
      <c r="I3" s="178" t="s">
        <v>57</v>
      </c>
      <c r="J3" s="179"/>
      <c r="K3" s="180"/>
    </row>
    <row r="4" spans="1:11" ht="31.5">
      <c r="A4" s="176"/>
      <c r="B4" s="41" t="s">
        <v>179</v>
      </c>
      <c r="C4" s="43" t="s">
        <v>180</v>
      </c>
      <c r="D4" s="6" t="s">
        <v>4</v>
      </c>
      <c r="E4" s="5">
        <v>2012</v>
      </c>
      <c r="F4" s="5">
        <v>2013</v>
      </c>
      <c r="G4" s="6" t="s">
        <v>6</v>
      </c>
      <c r="H4" s="6" t="s">
        <v>7</v>
      </c>
      <c r="I4" s="5">
        <v>2015</v>
      </c>
      <c r="J4" s="5">
        <v>2016</v>
      </c>
      <c r="K4" s="5">
        <v>2017</v>
      </c>
    </row>
    <row r="5" spans="1:11" s="51" customFormat="1" ht="15.75">
      <c r="A5" s="11">
        <v>41</v>
      </c>
      <c r="B5" s="22">
        <v>111003</v>
      </c>
      <c r="C5" s="11" t="s">
        <v>182</v>
      </c>
      <c r="D5" s="11" t="s">
        <v>183</v>
      </c>
      <c r="E5" s="13">
        <v>190245.3</v>
      </c>
      <c r="F5" s="13">
        <v>225106.72</v>
      </c>
      <c r="G5" s="13">
        <v>224660.72</v>
      </c>
      <c r="H5" s="13">
        <v>230138</v>
      </c>
      <c r="I5" s="13">
        <v>224660.72</v>
      </c>
      <c r="J5" s="13">
        <v>224660.72</v>
      </c>
      <c r="K5" s="13">
        <v>224660.72</v>
      </c>
    </row>
    <row r="6" spans="1:11" s="17" customFormat="1" ht="15">
      <c r="A6" s="18"/>
      <c r="B6" s="20">
        <v>111</v>
      </c>
      <c r="C6" s="174" t="s">
        <v>184</v>
      </c>
      <c r="D6" s="174"/>
      <c r="E6" s="21">
        <f>SUM(E5)</f>
        <v>190245.3</v>
      </c>
      <c r="F6" s="21">
        <f aca="true" t="shared" si="0" ref="F6:K6">SUM(F5)</f>
        <v>225106.72</v>
      </c>
      <c r="G6" s="21">
        <f t="shared" si="0"/>
        <v>224660.72</v>
      </c>
      <c r="H6" s="21">
        <f t="shared" si="0"/>
        <v>230138</v>
      </c>
      <c r="I6" s="21">
        <f t="shared" si="0"/>
        <v>224660.72</v>
      </c>
      <c r="J6" s="21">
        <f t="shared" si="0"/>
        <v>224660.72</v>
      </c>
      <c r="K6" s="21">
        <f t="shared" si="0"/>
        <v>224660.72</v>
      </c>
    </row>
    <row r="7" spans="1:11" s="51" customFormat="1" ht="15.75">
      <c r="A7" s="11">
        <v>41</v>
      </c>
      <c r="B7" s="22">
        <v>121001</v>
      </c>
      <c r="C7" s="11" t="s">
        <v>185</v>
      </c>
      <c r="D7" s="11" t="s">
        <v>186</v>
      </c>
      <c r="E7" s="13">
        <v>11725.41</v>
      </c>
      <c r="F7" s="13">
        <v>13989.51</v>
      </c>
      <c r="G7" s="13">
        <v>11469</v>
      </c>
      <c r="H7" s="13">
        <v>11469</v>
      </c>
      <c r="I7" s="13">
        <v>11469</v>
      </c>
      <c r="J7" s="13">
        <v>11469</v>
      </c>
      <c r="K7" s="13">
        <v>11469</v>
      </c>
    </row>
    <row r="8" spans="1:11" s="51" customFormat="1" ht="15.75">
      <c r="A8" s="11">
        <v>41</v>
      </c>
      <c r="B8" s="22">
        <v>121002</v>
      </c>
      <c r="C8" s="11" t="s">
        <v>187</v>
      </c>
      <c r="D8" s="11" t="s">
        <v>188</v>
      </c>
      <c r="E8" s="13">
        <v>3223.83</v>
      </c>
      <c r="F8" s="13">
        <v>3496.69</v>
      </c>
      <c r="G8" s="13">
        <v>3321</v>
      </c>
      <c r="H8" s="13">
        <v>3321</v>
      </c>
      <c r="I8" s="13">
        <v>3321</v>
      </c>
      <c r="J8" s="13">
        <v>3321</v>
      </c>
      <c r="K8" s="13">
        <v>3321</v>
      </c>
    </row>
    <row r="9" spans="1:11" s="17" customFormat="1" ht="15">
      <c r="A9" s="18"/>
      <c r="B9" s="20">
        <v>121</v>
      </c>
      <c r="C9" s="18" t="s">
        <v>189</v>
      </c>
      <c r="D9" s="18"/>
      <c r="E9" s="21">
        <f>SUM(E7:E8)</f>
        <v>14949.24</v>
      </c>
      <c r="F9" s="21">
        <f aca="true" t="shared" si="1" ref="F9:K9">SUM(F7:F8)</f>
        <v>17486.2</v>
      </c>
      <c r="G9" s="21">
        <f t="shared" si="1"/>
        <v>14790</v>
      </c>
      <c r="H9" s="21">
        <f t="shared" si="1"/>
        <v>14790</v>
      </c>
      <c r="I9" s="21">
        <f t="shared" si="1"/>
        <v>14790</v>
      </c>
      <c r="J9" s="21">
        <f t="shared" si="1"/>
        <v>14790</v>
      </c>
      <c r="K9" s="21">
        <f t="shared" si="1"/>
        <v>14790</v>
      </c>
    </row>
    <row r="10" spans="1:11" s="51" customFormat="1" ht="15.75">
      <c r="A10" s="11">
        <v>41</v>
      </c>
      <c r="B10" s="22">
        <v>133001</v>
      </c>
      <c r="C10" s="11" t="s">
        <v>190</v>
      </c>
      <c r="D10" s="11" t="s">
        <v>191</v>
      </c>
      <c r="E10" s="13">
        <v>815</v>
      </c>
      <c r="F10" s="13">
        <v>735</v>
      </c>
      <c r="G10" s="13">
        <v>600</v>
      </c>
      <c r="H10" s="13">
        <v>650</v>
      </c>
      <c r="I10" s="13">
        <v>600</v>
      </c>
      <c r="J10" s="13">
        <v>600</v>
      </c>
      <c r="K10" s="13">
        <v>600</v>
      </c>
    </row>
    <row r="11" spans="1:11" s="17" customFormat="1" ht="15">
      <c r="A11" s="18"/>
      <c r="B11" s="18">
        <v>133</v>
      </c>
      <c r="C11" s="18" t="s">
        <v>192</v>
      </c>
      <c r="D11" s="18"/>
      <c r="E11" s="21">
        <f>SUM(E10)</f>
        <v>815</v>
      </c>
      <c r="F11" s="21">
        <f aca="true" t="shared" si="2" ref="F11:K11">SUM(F10)</f>
        <v>735</v>
      </c>
      <c r="G11" s="21">
        <f t="shared" si="2"/>
        <v>600</v>
      </c>
      <c r="H11" s="21">
        <f t="shared" si="2"/>
        <v>650</v>
      </c>
      <c r="I11" s="21">
        <f t="shared" si="2"/>
        <v>600</v>
      </c>
      <c r="J11" s="21">
        <f t="shared" si="2"/>
        <v>600</v>
      </c>
      <c r="K11" s="21">
        <f t="shared" si="2"/>
        <v>600</v>
      </c>
    </row>
    <row r="12" spans="1:11" s="51" customFormat="1" ht="15.75">
      <c r="A12" s="11">
        <v>41</v>
      </c>
      <c r="B12" s="22">
        <v>212003</v>
      </c>
      <c r="C12" s="11" t="s">
        <v>193</v>
      </c>
      <c r="D12" s="11" t="s">
        <v>194</v>
      </c>
      <c r="E12" s="13">
        <v>477</v>
      </c>
      <c r="F12" s="13">
        <v>100</v>
      </c>
      <c r="G12" s="13">
        <v>500</v>
      </c>
      <c r="H12" s="13">
        <v>500</v>
      </c>
      <c r="I12" s="13">
        <v>500</v>
      </c>
      <c r="J12" s="13">
        <v>500</v>
      </c>
      <c r="K12" s="13">
        <v>500</v>
      </c>
    </row>
    <row r="13" spans="1:11" s="51" customFormat="1" ht="15.75">
      <c r="A13" s="11">
        <v>41</v>
      </c>
      <c r="B13" s="22">
        <v>212003</v>
      </c>
      <c r="C13" s="11" t="s">
        <v>195</v>
      </c>
      <c r="D13" s="11" t="s">
        <v>196</v>
      </c>
      <c r="E13" s="13">
        <v>560</v>
      </c>
      <c r="F13" s="13">
        <v>600</v>
      </c>
      <c r="G13" s="13"/>
      <c r="H13" s="13">
        <v>80</v>
      </c>
      <c r="I13" s="13"/>
      <c r="J13" s="13"/>
      <c r="K13" s="13"/>
    </row>
    <row r="14" spans="1:11" s="51" customFormat="1" ht="15.75">
      <c r="A14" s="11">
        <v>41</v>
      </c>
      <c r="B14" s="22">
        <v>212003</v>
      </c>
      <c r="C14" s="11" t="s">
        <v>197</v>
      </c>
      <c r="D14" s="11" t="s">
        <v>198</v>
      </c>
      <c r="E14" s="13">
        <v>2592.92</v>
      </c>
      <c r="F14" s="13">
        <v>3231.52</v>
      </c>
      <c r="G14" s="13">
        <v>1000</v>
      </c>
      <c r="H14" s="13">
        <v>1000</v>
      </c>
      <c r="I14" s="13">
        <v>1000</v>
      </c>
      <c r="J14" s="13">
        <v>1000</v>
      </c>
      <c r="K14" s="13">
        <v>1000</v>
      </c>
    </row>
    <row r="15" spans="1:11" s="51" customFormat="1" ht="15.75">
      <c r="A15" s="11">
        <v>41</v>
      </c>
      <c r="B15" s="22">
        <v>212003</v>
      </c>
      <c r="C15" s="11" t="s">
        <v>199</v>
      </c>
      <c r="D15" s="11" t="s">
        <v>200</v>
      </c>
      <c r="E15" s="13">
        <v>725.5</v>
      </c>
      <c r="F15" s="13">
        <v>823.6</v>
      </c>
      <c r="G15" s="13">
        <v>823.6</v>
      </c>
      <c r="H15" s="13">
        <v>823.6</v>
      </c>
      <c r="I15" s="13">
        <v>823.6</v>
      </c>
      <c r="J15" s="13">
        <v>823.6</v>
      </c>
      <c r="K15" s="13">
        <v>823.6</v>
      </c>
    </row>
    <row r="16" spans="1:11" s="51" customFormat="1" ht="15.75">
      <c r="A16" s="11">
        <v>41</v>
      </c>
      <c r="B16" s="22">
        <v>212003</v>
      </c>
      <c r="C16" s="11" t="s">
        <v>201</v>
      </c>
      <c r="D16" s="11" t="s">
        <v>202</v>
      </c>
      <c r="E16" s="13">
        <v>151.7</v>
      </c>
      <c r="F16" s="13">
        <v>95</v>
      </c>
      <c r="G16" s="13">
        <v>50</v>
      </c>
      <c r="H16" s="13">
        <v>50</v>
      </c>
      <c r="I16" s="13">
        <v>50</v>
      </c>
      <c r="J16" s="13">
        <v>50</v>
      </c>
      <c r="K16" s="13">
        <v>50</v>
      </c>
    </row>
    <row r="17" spans="1:11" s="17" customFormat="1" ht="15">
      <c r="A17" s="18"/>
      <c r="B17" s="20">
        <v>212</v>
      </c>
      <c r="C17" s="18" t="s">
        <v>203</v>
      </c>
      <c r="D17" s="18"/>
      <c r="E17" s="21">
        <f>SUM(E12:E16)</f>
        <v>4507.12</v>
      </c>
      <c r="F17" s="21">
        <f aca="true" t="shared" si="3" ref="F17:K17">SUM(F12:F16)</f>
        <v>4850.12</v>
      </c>
      <c r="G17" s="21">
        <f t="shared" si="3"/>
        <v>2373.6</v>
      </c>
      <c r="H17" s="21">
        <f t="shared" si="3"/>
        <v>2453.6</v>
      </c>
      <c r="I17" s="21">
        <f t="shared" si="3"/>
        <v>2373.6</v>
      </c>
      <c r="J17" s="21">
        <f t="shared" si="3"/>
        <v>2373.6</v>
      </c>
      <c r="K17" s="21">
        <f t="shared" si="3"/>
        <v>2373.6</v>
      </c>
    </row>
    <row r="18" spans="1:11" s="10" customFormat="1" ht="15">
      <c r="A18" s="34">
        <v>41</v>
      </c>
      <c r="B18" s="32">
        <v>221004</v>
      </c>
      <c r="C18" s="34" t="s">
        <v>204</v>
      </c>
      <c r="D18" s="34" t="s">
        <v>205</v>
      </c>
      <c r="E18" s="36">
        <v>3786.16</v>
      </c>
      <c r="F18" s="36">
        <v>2471</v>
      </c>
      <c r="G18" s="36">
        <v>3320</v>
      </c>
      <c r="H18" s="36">
        <v>3320</v>
      </c>
      <c r="I18" s="36">
        <v>3320</v>
      </c>
      <c r="J18" s="36">
        <v>3320</v>
      </c>
      <c r="K18" s="36">
        <v>3320</v>
      </c>
    </row>
    <row r="19" spans="1:11" s="17" customFormat="1" ht="15">
      <c r="A19" s="18"/>
      <c r="B19" s="20">
        <v>221</v>
      </c>
      <c r="C19" s="174" t="s">
        <v>206</v>
      </c>
      <c r="D19" s="174"/>
      <c r="E19" s="21">
        <f>SUM(E18)</f>
        <v>3786.16</v>
      </c>
      <c r="F19" s="21">
        <f aca="true" t="shared" si="4" ref="F19:K19">SUM(F18)</f>
        <v>2471</v>
      </c>
      <c r="G19" s="21">
        <f t="shared" si="4"/>
        <v>3320</v>
      </c>
      <c r="H19" s="21">
        <f t="shared" si="4"/>
        <v>3320</v>
      </c>
      <c r="I19" s="21">
        <f t="shared" si="4"/>
        <v>3320</v>
      </c>
      <c r="J19" s="21">
        <f t="shared" si="4"/>
        <v>3320</v>
      </c>
      <c r="K19" s="21">
        <f t="shared" si="4"/>
        <v>3320</v>
      </c>
    </row>
    <row r="20" spans="1:11" s="10" customFormat="1" ht="15">
      <c r="A20" s="34">
        <v>41</v>
      </c>
      <c r="B20" s="32">
        <v>222003</v>
      </c>
      <c r="C20" s="34" t="s">
        <v>207</v>
      </c>
      <c r="D20" s="34" t="s">
        <v>48</v>
      </c>
      <c r="E20" s="36">
        <v>90</v>
      </c>
      <c r="F20" s="36">
        <v>60</v>
      </c>
      <c r="G20" s="36"/>
      <c r="H20" s="36">
        <v>16</v>
      </c>
      <c r="I20" s="36"/>
      <c r="J20" s="36"/>
      <c r="K20" s="36"/>
    </row>
    <row r="21" spans="1:11" s="17" customFormat="1" ht="15">
      <c r="A21" s="18"/>
      <c r="B21" s="20">
        <v>222</v>
      </c>
      <c r="C21" s="174" t="s">
        <v>208</v>
      </c>
      <c r="D21" s="174"/>
      <c r="E21" s="21">
        <f>SUM(E20)</f>
        <v>90</v>
      </c>
      <c r="F21" s="21">
        <f aca="true" t="shared" si="5" ref="F21:K21">SUM(F20)</f>
        <v>60</v>
      </c>
      <c r="G21" s="21">
        <f t="shared" si="5"/>
        <v>0</v>
      </c>
      <c r="H21" s="21">
        <f t="shared" si="5"/>
        <v>16</v>
      </c>
      <c r="I21" s="21">
        <f t="shared" si="5"/>
        <v>0</v>
      </c>
      <c r="J21" s="21">
        <f t="shared" si="5"/>
        <v>0</v>
      </c>
      <c r="K21" s="21">
        <f t="shared" si="5"/>
        <v>0</v>
      </c>
    </row>
    <row r="22" spans="1:11" s="51" customFormat="1" ht="15.75">
      <c r="A22" s="11">
        <v>41</v>
      </c>
      <c r="B22" s="22">
        <v>223001</v>
      </c>
      <c r="C22" s="11" t="s">
        <v>209</v>
      </c>
      <c r="D22" s="11" t="s">
        <v>210</v>
      </c>
      <c r="E22" s="13">
        <v>376.6</v>
      </c>
      <c r="F22" s="13">
        <v>200</v>
      </c>
      <c r="G22" s="13">
        <v>60</v>
      </c>
      <c r="H22" s="13">
        <v>60</v>
      </c>
      <c r="I22" s="13">
        <v>60</v>
      </c>
      <c r="J22" s="13">
        <v>60</v>
      </c>
      <c r="K22" s="13">
        <v>60</v>
      </c>
    </row>
    <row r="23" spans="1:11" s="51" customFormat="1" ht="15.75">
      <c r="A23" s="11">
        <v>41</v>
      </c>
      <c r="B23" s="22">
        <v>223001</v>
      </c>
      <c r="C23" s="11" t="s">
        <v>211</v>
      </c>
      <c r="D23" s="11" t="s">
        <v>212</v>
      </c>
      <c r="E23" s="13">
        <v>67.16</v>
      </c>
      <c r="F23" s="13">
        <v>110.1</v>
      </c>
      <c r="G23" s="13">
        <v>50</v>
      </c>
      <c r="H23" s="13">
        <v>50</v>
      </c>
      <c r="I23" s="13">
        <v>50</v>
      </c>
      <c r="J23" s="13">
        <v>50</v>
      </c>
      <c r="K23" s="13">
        <v>50</v>
      </c>
    </row>
    <row r="24" spans="1:11" s="51" customFormat="1" ht="15.75">
      <c r="A24" s="11">
        <v>41</v>
      </c>
      <c r="B24" s="22">
        <v>223001</v>
      </c>
      <c r="C24" s="11" t="s">
        <v>213</v>
      </c>
      <c r="D24" s="11" t="s">
        <v>214</v>
      </c>
      <c r="E24" s="13">
        <v>1592.12</v>
      </c>
      <c r="F24" s="13">
        <v>1592.12</v>
      </c>
      <c r="G24" s="13">
        <v>1500</v>
      </c>
      <c r="H24" s="13">
        <v>3184.29</v>
      </c>
      <c r="I24" s="13">
        <v>1500</v>
      </c>
      <c r="J24" s="13">
        <v>1500</v>
      </c>
      <c r="K24" s="13">
        <v>1500</v>
      </c>
    </row>
    <row r="25" spans="1:11" s="51" customFormat="1" ht="15.75">
      <c r="A25" s="11">
        <v>41</v>
      </c>
      <c r="B25" s="22">
        <v>223001</v>
      </c>
      <c r="C25" s="11" t="s">
        <v>215</v>
      </c>
      <c r="D25" s="11" t="s">
        <v>216</v>
      </c>
      <c r="E25" s="13">
        <v>12563.02</v>
      </c>
      <c r="F25" s="13">
        <v>4908</v>
      </c>
      <c r="G25" s="13">
        <v>4400</v>
      </c>
      <c r="H25" s="13">
        <v>4400</v>
      </c>
      <c r="I25" s="13">
        <v>4400</v>
      </c>
      <c r="J25" s="13">
        <v>4400</v>
      </c>
      <c r="K25" s="13">
        <v>4400</v>
      </c>
    </row>
    <row r="26" spans="1:11" s="51" customFormat="1" ht="15.75">
      <c r="A26" s="11">
        <v>41</v>
      </c>
      <c r="B26" s="22">
        <v>223001</v>
      </c>
      <c r="C26" s="11" t="s">
        <v>217</v>
      </c>
      <c r="D26" s="11" t="s">
        <v>218</v>
      </c>
      <c r="E26" s="13">
        <v>267.36</v>
      </c>
      <c r="F26" s="13">
        <v>147.84</v>
      </c>
      <c r="G26" s="13">
        <v>161.28</v>
      </c>
      <c r="H26" s="13">
        <v>161.28</v>
      </c>
      <c r="I26" s="13">
        <v>161.28</v>
      </c>
      <c r="J26" s="13">
        <v>161.28</v>
      </c>
      <c r="K26" s="13">
        <v>161.28</v>
      </c>
    </row>
    <row r="27" spans="1:11" s="51" customFormat="1" ht="15.75">
      <c r="A27" s="11">
        <v>41</v>
      </c>
      <c r="B27" s="22">
        <v>223001</v>
      </c>
      <c r="C27" s="11" t="s">
        <v>219</v>
      </c>
      <c r="D27" s="11" t="s">
        <v>220</v>
      </c>
      <c r="E27" s="13"/>
      <c r="F27" s="13">
        <v>300</v>
      </c>
      <c r="G27" s="13"/>
      <c r="H27" s="13"/>
      <c r="I27" s="13"/>
      <c r="J27" s="13"/>
      <c r="K27" s="13"/>
    </row>
    <row r="28" spans="1:11" s="51" customFormat="1" ht="15.75">
      <c r="A28" s="11">
        <v>41</v>
      </c>
      <c r="B28" s="22">
        <v>223001</v>
      </c>
      <c r="C28" s="11" t="s">
        <v>201</v>
      </c>
      <c r="D28" s="11" t="s">
        <v>222</v>
      </c>
      <c r="E28" s="13"/>
      <c r="F28" s="13"/>
      <c r="G28" s="13"/>
      <c r="H28" s="13"/>
      <c r="I28" s="13"/>
      <c r="J28" s="13"/>
      <c r="K28" s="13"/>
    </row>
    <row r="29" spans="1:11" s="51" customFormat="1" ht="15.75">
      <c r="A29" s="11">
        <v>41</v>
      </c>
      <c r="B29" s="22">
        <v>223002</v>
      </c>
      <c r="C29" s="11" t="s">
        <v>223</v>
      </c>
      <c r="D29" s="11" t="s">
        <v>224</v>
      </c>
      <c r="E29" s="13"/>
      <c r="F29" s="13"/>
      <c r="G29" s="13">
        <v>66</v>
      </c>
      <c r="H29" s="13">
        <v>66</v>
      </c>
      <c r="I29" s="13">
        <v>66</v>
      </c>
      <c r="J29" s="13">
        <v>66</v>
      </c>
      <c r="K29" s="13">
        <v>66</v>
      </c>
    </row>
    <row r="30" spans="1:11" s="51" customFormat="1" ht="15.75">
      <c r="A30" s="11">
        <v>41</v>
      </c>
      <c r="B30" s="22">
        <v>223003</v>
      </c>
      <c r="C30" s="11" t="s">
        <v>225</v>
      </c>
      <c r="D30" s="11" t="s">
        <v>226</v>
      </c>
      <c r="E30" s="13">
        <v>1487.91</v>
      </c>
      <c r="F30" s="13">
        <v>1613.7</v>
      </c>
      <c r="G30" s="13">
        <v>1494</v>
      </c>
      <c r="H30" s="13">
        <v>1494</v>
      </c>
      <c r="I30" s="13">
        <v>1494</v>
      </c>
      <c r="J30" s="13">
        <v>1494</v>
      </c>
      <c r="K30" s="13">
        <v>1494</v>
      </c>
    </row>
    <row r="31" spans="1:11" s="51" customFormat="1" ht="15.75">
      <c r="A31" s="11">
        <v>41</v>
      </c>
      <c r="B31" s="22">
        <v>223004</v>
      </c>
      <c r="C31" s="11" t="s">
        <v>227</v>
      </c>
      <c r="D31" s="11" t="s">
        <v>228</v>
      </c>
      <c r="E31" s="13">
        <v>140</v>
      </c>
      <c r="F31" s="13">
        <v>137.92</v>
      </c>
      <c r="G31" s="13"/>
      <c r="H31" s="13">
        <v>500</v>
      </c>
      <c r="I31" s="13"/>
      <c r="J31" s="13"/>
      <c r="K31" s="13"/>
    </row>
    <row r="32" spans="1:11" s="17" customFormat="1" ht="15">
      <c r="A32" s="18"/>
      <c r="B32" s="18">
        <v>223</v>
      </c>
      <c r="C32" s="174" t="s">
        <v>229</v>
      </c>
      <c r="D32" s="174"/>
      <c r="E32" s="21">
        <f>SUM(E22:E31)</f>
        <v>16494.17</v>
      </c>
      <c r="F32" s="21">
        <f aca="true" t="shared" si="6" ref="F32:K32">SUM(F22:F31)</f>
        <v>9009.68</v>
      </c>
      <c r="G32" s="21">
        <f t="shared" si="6"/>
        <v>7731.28</v>
      </c>
      <c r="H32" s="21">
        <f t="shared" si="6"/>
        <v>9915.57</v>
      </c>
      <c r="I32" s="21">
        <f t="shared" si="6"/>
        <v>7731.28</v>
      </c>
      <c r="J32" s="21">
        <f t="shared" si="6"/>
        <v>7731.28</v>
      </c>
      <c r="K32" s="21">
        <f t="shared" si="6"/>
        <v>7731.28</v>
      </c>
    </row>
    <row r="33" spans="1:11" s="51" customFormat="1" ht="15.75">
      <c r="A33" s="11">
        <v>111</v>
      </c>
      <c r="B33" s="22">
        <v>242</v>
      </c>
      <c r="C33" s="11"/>
      <c r="D33" s="11" t="s">
        <v>230</v>
      </c>
      <c r="E33" s="13">
        <v>1.97</v>
      </c>
      <c r="F33" s="13">
        <v>0.4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</row>
    <row r="34" spans="1:11" s="51" customFormat="1" ht="15.75">
      <c r="A34" s="11">
        <v>41</v>
      </c>
      <c r="B34" s="22">
        <v>242</v>
      </c>
      <c r="C34" s="11"/>
      <c r="D34" s="11" t="s">
        <v>230</v>
      </c>
      <c r="E34" s="13">
        <v>15.08</v>
      </c>
      <c r="F34" s="13">
        <v>51.64</v>
      </c>
      <c r="G34" s="13">
        <v>40</v>
      </c>
      <c r="H34" s="13">
        <v>40</v>
      </c>
      <c r="I34" s="13">
        <v>40</v>
      </c>
      <c r="J34" s="13">
        <v>40</v>
      </c>
      <c r="K34" s="13">
        <v>40</v>
      </c>
    </row>
    <row r="35" spans="1:11" s="17" customFormat="1" ht="15">
      <c r="A35" s="18"/>
      <c r="B35" s="18">
        <v>242</v>
      </c>
      <c r="C35" s="174" t="s">
        <v>231</v>
      </c>
      <c r="D35" s="174"/>
      <c r="E35" s="21">
        <f>SUM(E33:E34)</f>
        <v>17.05</v>
      </c>
      <c r="F35" s="21">
        <f aca="true" t="shared" si="7" ref="F35:K35">SUM(F33:F34)</f>
        <v>52.04</v>
      </c>
      <c r="G35" s="21">
        <f t="shared" si="7"/>
        <v>42</v>
      </c>
      <c r="H35" s="21">
        <f t="shared" si="7"/>
        <v>42</v>
      </c>
      <c r="I35" s="21">
        <f t="shared" si="7"/>
        <v>42</v>
      </c>
      <c r="J35" s="21">
        <f t="shared" si="7"/>
        <v>42</v>
      </c>
      <c r="K35" s="21">
        <f t="shared" si="7"/>
        <v>42</v>
      </c>
    </row>
    <row r="36" spans="1:11" s="17" customFormat="1" ht="15">
      <c r="A36" s="121"/>
      <c r="B36" s="121"/>
      <c r="C36" s="107"/>
      <c r="D36" s="107"/>
      <c r="E36" s="156"/>
      <c r="F36" s="156"/>
      <c r="G36" s="156"/>
      <c r="H36" s="156"/>
      <c r="I36" s="156"/>
      <c r="J36" s="156"/>
      <c r="K36" s="156"/>
    </row>
    <row r="37" spans="1:11" s="17" customFormat="1" ht="15.75">
      <c r="A37" s="200" t="s">
        <v>0</v>
      </c>
      <c r="B37" s="201" t="s">
        <v>181</v>
      </c>
      <c r="C37" s="202"/>
      <c r="D37" s="203"/>
      <c r="E37" s="204" t="s">
        <v>5</v>
      </c>
      <c r="F37" s="204"/>
      <c r="G37" s="204">
        <v>2014</v>
      </c>
      <c r="H37" s="204"/>
      <c r="I37" s="205" t="s">
        <v>57</v>
      </c>
      <c r="J37" s="206"/>
      <c r="K37" s="207"/>
    </row>
    <row r="38" spans="1:11" s="17" customFormat="1" ht="31.5">
      <c r="A38" s="176"/>
      <c r="B38" s="41" t="s">
        <v>179</v>
      </c>
      <c r="C38" s="43" t="s">
        <v>180</v>
      </c>
      <c r="D38" s="6" t="s">
        <v>4</v>
      </c>
      <c r="E38" s="5">
        <v>2012</v>
      </c>
      <c r="F38" s="5">
        <v>2013</v>
      </c>
      <c r="G38" s="6" t="s">
        <v>6</v>
      </c>
      <c r="H38" s="6" t="s">
        <v>7</v>
      </c>
      <c r="I38" s="5">
        <v>2015</v>
      </c>
      <c r="J38" s="5">
        <v>2016</v>
      </c>
      <c r="K38" s="5">
        <v>2017</v>
      </c>
    </row>
    <row r="39" spans="1:11" s="51" customFormat="1" ht="15.75">
      <c r="A39" s="11">
        <v>41</v>
      </c>
      <c r="B39" s="22">
        <v>292027</v>
      </c>
      <c r="C39" s="11" t="s">
        <v>232</v>
      </c>
      <c r="D39" s="11" t="s">
        <v>233</v>
      </c>
      <c r="E39" s="13"/>
      <c r="F39" s="13"/>
      <c r="G39" s="13"/>
      <c r="H39" s="13">
        <v>210</v>
      </c>
      <c r="I39" s="13"/>
      <c r="J39" s="13"/>
      <c r="K39" s="13"/>
    </row>
    <row r="40" spans="1:11" s="51" customFormat="1" ht="15.75">
      <c r="A40" s="11"/>
      <c r="B40" s="22">
        <v>292027</v>
      </c>
      <c r="C40" s="11" t="s">
        <v>234</v>
      </c>
      <c r="D40" s="11" t="s">
        <v>235</v>
      </c>
      <c r="E40" s="13"/>
      <c r="F40" s="13">
        <v>424.57</v>
      </c>
      <c r="G40" s="13"/>
      <c r="H40" s="13"/>
      <c r="I40" s="13"/>
      <c r="J40" s="13"/>
      <c r="K40" s="13"/>
    </row>
    <row r="41" spans="1:11" s="51" customFormat="1" ht="15.75">
      <c r="A41" s="11">
        <v>41</v>
      </c>
      <c r="B41" s="22">
        <v>292027</v>
      </c>
      <c r="C41" s="11" t="s">
        <v>221</v>
      </c>
      <c r="D41" s="11"/>
      <c r="E41" s="13"/>
      <c r="F41" s="13">
        <v>5244.1</v>
      </c>
      <c r="G41" s="13"/>
      <c r="H41" s="13">
        <v>222.58</v>
      </c>
      <c r="I41" s="13"/>
      <c r="J41" s="13"/>
      <c r="K41" s="13"/>
    </row>
    <row r="42" spans="1:11" s="51" customFormat="1" ht="15.75">
      <c r="A42" s="11">
        <v>41</v>
      </c>
      <c r="B42" s="22">
        <v>292027</v>
      </c>
      <c r="C42" s="11" t="s">
        <v>236</v>
      </c>
      <c r="D42" s="11" t="s">
        <v>237</v>
      </c>
      <c r="E42" s="13">
        <v>400</v>
      </c>
      <c r="F42" s="13">
        <v>206</v>
      </c>
      <c r="G42" s="13"/>
      <c r="H42" s="13">
        <v>200</v>
      </c>
      <c r="I42" s="13"/>
      <c r="J42" s="13"/>
      <c r="K42" s="13"/>
    </row>
    <row r="43" spans="1:11" s="51" customFormat="1" ht="15.75">
      <c r="A43" s="11">
        <v>41</v>
      </c>
      <c r="B43" s="22">
        <v>292027</v>
      </c>
      <c r="C43" s="11" t="s">
        <v>312</v>
      </c>
      <c r="D43" s="11" t="s">
        <v>325</v>
      </c>
      <c r="E43" s="13">
        <v>1000</v>
      </c>
      <c r="F43" s="13"/>
      <c r="G43" s="13"/>
      <c r="H43" s="13"/>
      <c r="I43" s="13"/>
      <c r="J43" s="13"/>
      <c r="K43" s="13"/>
    </row>
    <row r="44" spans="1:11" s="17" customFormat="1" ht="15">
      <c r="A44" s="18"/>
      <c r="B44" s="18">
        <v>292</v>
      </c>
      <c r="C44" s="174" t="s">
        <v>238</v>
      </c>
      <c r="D44" s="174"/>
      <c r="E44" s="21">
        <f>SUM(E39:E43)</f>
        <v>1400</v>
      </c>
      <c r="F44" s="21">
        <f aca="true" t="shared" si="8" ref="F44:K44">SUM(F39:F43)</f>
        <v>5874.67</v>
      </c>
      <c r="G44" s="21">
        <f t="shared" si="8"/>
        <v>0</v>
      </c>
      <c r="H44" s="21">
        <f t="shared" si="8"/>
        <v>632.58</v>
      </c>
      <c r="I44" s="21">
        <f t="shared" si="8"/>
        <v>0</v>
      </c>
      <c r="J44" s="21">
        <f t="shared" si="8"/>
        <v>0</v>
      </c>
      <c r="K44" s="21">
        <f t="shared" si="8"/>
        <v>0</v>
      </c>
    </row>
    <row r="45" spans="1:11" s="51" customFormat="1" ht="15.75">
      <c r="A45" s="11">
        <v>71</v>
      </c>
      <c r="B45" s="22">
        <v>311</v>
      </c>
      <c r="C45" s="11" t="s">
        <v>239</v>
      </c>
      <c r="D45" s="11" t="s">
        <v>240</v>
      </c>
      <c r="E45" s="13">
        <v>363</v>
      </c>
      <c r="F45" s="13">
        <v>265</v>
      </c>
      <c r="G45" s="13"/>
      <c r="H45" s="13"/>
      <c r="I45" s="13"/>
      <c r="J45" s="13"/>
      <c r="K45" s="13"/>
    </row>
    <row r="46" spans="1:11" s="17" customFormat="1" ht="15">
      <c r="A46" s="18"/>
      <c r="B46" s="18">
        <v>311</v>
      </c>
      <c r="C46" s="174" t="s">
        <v>241</v>
      </c>
      <c r="D46" s="174"/>
      <c r="E46" s="21">
        <f>SUM(E45)</f>
        <v>363</v>
      </c>
      <c r="F46" s="21">
        <f aca="true" t="shared" si="9" ref="F46:K46">SUM(F45)</f>
        <v>265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</row>
    <row r="47" spans="1:11" s="51" customFormat="1" ht="15.75">
      <c r="A47" s="11">
        <v>111</v>
      </c>
      <c r="B47" s="22">
        <v>312001</v>
      </c>
      <c r="C47" s="11" t="s">
        <v>242</v>
      </c>
      <c r="D47" s="11" t="s">
        <v>243</v>
      </c>
      <c r="E47" s="13"/>
      <c r="F47" s="13">
        <v>1103.82</v>
      </c>
      <c r="G47" s="13"/>
      <c r="H47" s="13"/>
      <c r="I47" s="13"/>
      <c r="J47" s="13"/>
      <c r="K47" s="13"/>
    </row>
    <row r="48" spans="1:11" s="51" customFormat="1" ht="15.75">
      <c r="A48" s="11">
        <v>111</v>
      </c>
      <c r="B48" s="22">
        <v>312001</v>
      </c>
      <c r="C48" s="11" t="s">
        <v>244</v>
      </c>
      <c r="D48" s="11" t="s">
        <v>245</v>
      </c>
      <c r="E48" s="13">
        <v>187.2</v>
      </c>
      <c r="F48" s="13">
        <v>187.2</v>
      </c>
      <c r="G48" s="13">
        <v>187</v>
      </c>
      <c r="H48" s="13">
        <v>187</v>
      </c>
      <c r="I48" s="13">
        <v>187</v>
      </c>
      <c r="J48" s="13">
        <v>187</v>
      </c>
      <c r="K48" s="13">
        <v>187</v>
      </c>
    </row>
    <row r="49" spans="1:11" s="51" customFormat="1" ht="15.75">
      <c r="A49" s="11">
        <v>111</v>
      </c>
      <c r="B49" s="22">
        <v>312001</v>
      </c>
      <c r="C49" s="11" t="s">
        <v>246</v>
      </c>
      <c r="D49" s="11" t="s">
        <v>247</v>
      </c>
      <c r="E49" s="13"/>
      <c r="F49" s="13">
        <v>3856</v>
      </c>
      <c r="G49" s="13"/>
      <c r="H49" s="13"/>
      <c r="I49" s="13"/>
      <c r="J49" s="13"/>
      <c r="K49" s="13"/>
    </row>
    <row r="50" spans="1:11" s="51" customFormat="1" ht="15.75">
      <c r="A50" s="11">
        <v>111</v>
      </c>
      <c r="B50" s="22">
        <v>312001</v>
      </c>
      <c r="C50" s="11" t="s">
        <v>248</v>
      </c>
      <c r="D50" s="11" t="s">
        <v>249</v>
      </c>
      <c r="E50" s="13"/>
      <c r="F50" s="13"/>
      <c r="G50" s="13"/>
      <c r="H50" s="13">
        <v>6000</v>
      </c>
      <c r="I50" s="13"/>
      <c r="J50" s="13"/>
      <c r="K50" s="13"/>
    </row>
    <row r="51" spans="1:11" s="51" customFormat="1" ht="15.75">
      <c r="A51" s="11">
        <v>111</v>
      </c>
      <c r="B51" s="22">
        <v>312001</v>
      </c>
      <c r="C51" s="11" t="s">
        <v>251</v>
      </c>
      <c r="D51" s="11" t="s">
        <v>250</v>
      </c>
      <c r="E51" s="13">
        <v>12856.7</v>
      </c>
      <c r="F51" s="13">
        <v>8353.8</v>
      </c>
      <c r="G51" s="13">
        <v>9000</v>
      </c>
      <c r="H51" s="13">
        <v>9000</v>
      </c>
      <c r="I51" s="13">
        <v>9000</v>
      </c>
      <c r="J51" s="13">
        <v>9000</v>
      </c>
      <c r="K51" s="13">
        <v>9000</v>
      </c>
    </row>
    <row r="52" spans="1:11" s="51" customFormat="1" ht="15.75">
      <c r="A52" s="11">
        <v>111</v>
      </c>
      <c r="B52" s="22">
        <v>312001</v>
      </c>
      <c r="C52" s="11" t="s">
        <v>252</v>
      </c>
      <c r="D52" s="11" t="s">
        <v>253</v>
      </c>
      <c r="E52" s="13">
        <v>2573</v>
      </c>
      <c r="F52" s="13">
        <v>2091.6</v>
      </c>
      <c r="G52" s="13">
        <v>2500</v>
      </c>
      <c r="H52" s="13">
        <v>2500</v>
      </c>
      <c r="I52" s="13">
        <v>2500</v>
      </c>
      <c r="J52" s="13">
        <v>2500</v>
      </c>
      <c r="K52" s="13">
        <v>2500</v>
      </c>
    </row>
    <row r="53" spans="1:11" s="51" customFormat="1" ht="15.75">
      <c r="A53" s="11">
        <v>111</v>
      </c>
      <c r="B53" s="22">
        <v>312001</v>
      </c>
      <c r="C53" s="11" t="s">
        <v>254</v>
      </c>
      <c r="D53" s="11" t="s">
        <v>255</v>
      </c>
      <c r="E53" s="13">
        <v>1167.01</v>
      </c>
      <c r="F53" s="13">
        <v>1526.17</v>
      </c>
      <c r="G53" s="13"/>
      <c r="H53" s="13">
        <v>1230</v>
      </c>
      <c r="I53" s="13"/>
      <c r="J53" s="13"/>
      <c r="K53" s="13"/>
    </row>
    <row r="54" spans="1:11" s="51" customFormat="1" ht="15.75">
      <c r="A54" s="33" t="s">
        <v>256</v>
      </c>
      <c r="B54" s="22">
        <v>312001</v>
      </c>
      <c r="C54" s="11" t="s">
        <v>257</v>
      </c>
      <c r="D54" s="11" t="s">
        <v>258</v>
      </c>
      <c r="E54" s="13"/>
      <c r="F54" s="13">
        <v>122.56</v>
      </c>
      <c r="G54" s="13"/>
      <c r="H54" s="13">
        <v>138.56</v>
      </c>
      <c r="I54" s="13"/>
      <c r="J54" s="13"/>
      <c r="K54" s="13"/>
    </row>
    <row r="55" spans="1:11" s="51" customFormat="1" ht="15.75">
      <c r="A55" s="33" t="s">
        <v>118</v>
      </c>
      <c r="B55" s="22">
        <v>312001</v>
      </c>
      <c r="C55" s="11" t="s">
        <v>270</v>
      </c>
      <c r="D55" s="11" t="s">
        <v>271</v>
      </c>
      <c r="E55" s="13">
        <v>991.63</v>
      </c>
      <c r="F55" s="13"/>
      <c r="G55" s="54"/>
      <c r="H55" s="110">
        <v>4427.89</v>
      </c>
      <c r="I55" s="13"/>
      <c r="J55" s="13"/>
      <c r="K55" s="13"/>
    </row>
    <row r="56" spans="1:11" s="51" customFormat="1" ht="15.75">
      <c r="A56" s="33" t="s">
        <v>119</v>
      </c>
      <c r="B56" s="22">
        <v>312001</v>
      </c>
      <c r="C56" s="11" t="s">
        <v>270</v>
      </c>
      <c r="D56" s="11" t="s">
        <v>272</v>
      </c>
      <c r="E56" s="13">
        <v>174.99</v>
      </c>
      <c r="F56" s="13"/>
      <c r="G56" s="13"/>
      <c r="H56" s="13">
        <v>781.39</v>
      </c>
      <c r="I56" s="13"/>
      <c r="J56" s="13"/>
      <c r="K56" s="13"/>
    </row>
    <row r="57" spans="1:11" s="51" customFormat="1" ht="15.75">
      <c r="A57" s="11">
        <v>111</v>
      </c>
      <c r="B57" s="22">
        <v>312012</v>
      </c>
      <c r="C57" s="11" t="s">
        <v>259</v>
      </c>
      <c r="D57" s="11" t="s">
        <v>260</v>
      </c>
      <c r="E57" s="13">
        <v>2787.95</v>
      </c>
      <c r="F57" s="13">
        <v>2817.55</v>
      </c>
      <c r="G57" s="13">
        <v>2787</v>
      </c>
      <c r="H57" s="13">
        <v>2787</v>
      </c>
      <c r="I57" s="13">
        <v>2787</v>
      </c>
      <c r="J57" s="13">
        <v>2787</v>
      </c>
      <c r="K57" s="13">
        <v>2787</v>
      </c>
    </row>
    <row r="58" spans="1:11" s="51" customFormat="1" ht="15.75">
      <c r="A58" s="11">
        <v>111</v>
      </c>
      <c r="B58" s="22">
        <v>312012</v>
      </c>
      <c r="C58" s="11" t="s">
        <v>261</v>
      </c>
      <c r="D58" s="11" t="s">
        <v>262</v>
      </c>
      <c r="E58" s="13">
        <v>318.78</v>
      </c>
      <c r="F58" s="13">
        <v>317.79</v>
      </c>
      <c r="G58" s="13">
        <v>318</v>
      </c>
      <c r="H58" s="13">
        <v>318</v>
      </c>
      <c r="I58" s="13">
        <v>318</v>
      </c>
      <c r="J58" s="13">
        <v>318</v>
      </c>
      <c r="K58" s="13">
        <v>318</v>
      </c>
    </row>
    <row r="59" spans="1:11" s="51" customFormat="1" ht="15.75">
      <c r="A59" s="11">
        <v>111</v>
      </c>
      <c r="B59" s="22">
        <v>312012</v>
      </c>
      <c r="C59" s="11" t="s">
        <v>257</v>
      </c>
      <c r="D59" s="11" t="s">
        <v>263</v>
      </c>
      <c r="E59" s="13">
        <v>363888.6</v>
      </c>
      <c r="F59" s="13">
        <v>377218.2</v>
      </c>
      <c r="G59" s="13">
        <v>370000</v>
      </c>
      <c r="H59" s="13">
        <v>402194</v>
      </c>
      <c r="I59" s="13">
        <v>370000</v>
      </c>
      <c r="J59" s="13">
        <v>370000</v>
      </c>
      <c r="K59" s="13">
        <v>370000</v>
      </c>
    </row>
    <row r="60" spans="1:11" s="51" customFormat="1" ht="15.75">
      <c r="A60" s="11">
        <v>111</v>
      </c>
      <c r="B60" s="22">
        <v>312012</v>
      </c>
      <c r="C60" s="11" t="s">
        <v>264</v>
      </c>
      <c r="D60" s="11" t="s">
        <v>265</v>
      </c>
      <c r="E60" s="13">
        <v>53</v>
      </c>
      <c r="F60" s="13">
        <v>51</v>
      </c>
      <c r="G60" s="13">
        <v>51</v>
      </c>
      <c r="H60" s="13">
        <v>51</v>
      </c>
      <c r="I60" s="13">
        <v>51</v>
      </c>
      <c r="J60" s="13">
        <v>51</v>
      </c>
      <c r="K60" s="13">
        <v>51</v>
      </c>
    </row>
    <row r="61" spans="1:11" s="17" customFormat="1" ht="15">
      <c r="A61" s="18"/>
      <c r="B61" s="18">
        <v>312</v>
      </c>
      <c r="C61" s="174" t="s">
        <v>50</v>
      </c>
      <c r="D61" s="174"/>
      <c r="E61" s="21">
        <f>SUM(E47:E60)</f>
        <v>384998.86</v>
      </c>
      <c r="F61" s="21">
        <f aca="true" t="shared" si="10" ref="F61:K61">SUM(F47:F60)</f>
        <v>397645.69</v>
      </c>
      <c r="G61" s="21">
        <f t="shared" si="10"/>
        <v>384843</v>
      </c>
      <c r="H61" s="21">
        <f t="shared" si="10"/>
        <v>429614.84</v>
      </c>
      <c r="I61" s="21">
        <f t="shared" si="10"/>
        <v>384843</v>
      </c>
      <c r="J61" s="21">
        <f t="shared" si="10"/>
        <v>384843</v>
      </c>
      <c r="K61" s="21">
        <f t="shared" si="10"/>
        <v>384843</v>
      </c>
    </row>
    <row r="62" spans="1:11" ht="23.25" customHeight="1">
      <c r="A62" s="185"/>
      <c r="B62" s="186"/>
      <c r="C62" s="187" t="s">
        <v>167</v>
      </c>
      <c r="D62" s="188"/>
      <c r="E62" s="42">
        <f aca="true" t="shared" si="11" ref="E62:K62">SUM(E6,E9,E11,E17,E19,E21,E32,E35,E44,E46,E61)</f>
        <v>617665.8999999999</v>
      </c>
      <c r="F62" s="42">
        <f t="shared" si="11"/>
        <v>663556.12</v>
      </c>
      <c r="G62" s="42">
        <f t="shared" si="11"/>
        <v>638360.6</v>
      </c>
      <c r="H62" s="42">
        <f t="shared" si="11"/>
        <v>691572.5900000001</v>
      </c>
      <c r="I62" s="42">
        <f t="shared" si="11"/>
        <v>638360.6</v>
      </c>
      <c r="J62" s="42">
        <f t="shared" si="11"/>
        <v>638360.6</v>
      </c>
      <c r="K62" s="42">
        <f t="shared" si="11"/>
        <v>638360.6</v>
      </c>
    </row>
    <row r="63" spans="1:11" s="9" customFormat="1" ht="15.75">
      <c r="A63" s="22">
        <v>111</v>
      </c>
      <c r="B63" s="22">
        <v>322001</v>
      </c>
      <c r="C63" s="104" t="s">
        <v>313</v>
      </c>
      <c r="D63" s="104" t="s">
        <v>314</v>
      </c>
      <c r="E63" s="13">
        <v>17850</v>
      </c>
      <c r="F63" s="13"/>
      <c r="G63" s="13"/>
      <c r="H63" s="13"/>
      <c r="I63" s="13"/>
      <c r="J63" s="13"/>
      <c r="K63" s="13"/>
    </row>
    <row r="64" spans="1:11" s="9" customFormat="1" ht="15.75">
      <c r="A64" s="22" t="s">
        <v>315</v>
      </c>
      <c r="B64" s="22">
        <v>322001</v>
      </c>
      <c r="C64" s="104" t="s">
        <v>316</v>
      </c>
      <c r="D64" s="104" t="s">
        <v>317</v>
      </c>
      <c r="E64" s="13">
        <v>56365.64</v>
      </c>
      <c r="F64" s="13"/>
      <c r="G64" s="13"/>
      <c r="H64" s="13"/>
      <c r="I64" s="13"/>
      <c r="J64" s="13"/>
      <c r="K64" s="13"/>
    </row>
    <row r="65" spans="1:11" s="9" customFormat="1" ht="15.75">
      <c r="A65" s="22" t="s">
        <v>315</v>
      </c>
      <c r="B65" s="22">
        <v>322001</v>
      </c>
      <c r="C65" s="104" t="s">
        <v>316</v>
      </c>
      <c r="D65" s="104" t="s">
        <v>318</v>
      </c>
      <c r="E65" s="13">
        <v>6631.26</v>
      </c>
      <c r="F65" s="13"/>
      <c r="G65" s="13"/>
      <c r="H65" s="13"/>
      <c r="I65" s="13"/>
      <c r="J65" s="13"/>
      <c r="K65" s="13"/>
    </row>
    <row r="66" spans="1:11" ht="23.25" customHeight="1">
      <c r="A66" s="189"/>
      <c r="B66" s="190"/>
      <c r="C66" s="187" t="s">
        <v>171</v>
      </c>
      <c r="D66" s="191"/>
      <c r="E66" s="39">
        <f aca="true" t="shared" si="12" ref="E66:K66">SUM(E63:E65)</f>
        <v>80846.9</v>
      </c>
      <c r="F66" s="39">
        <f t="shared" si="12"/>
        <v>0</v>
      </c>
      <c r="G66" s="39">
        <f t="shared" si="12"/>
        <v>0</v>
      </c>
      <c r="H66" s="39">
        <f t="shared" si="12"/>
        <v>0</v>
      </c>
      <c r="I66" s="39">
        <f t="shared" si="12"/>
        <v>0</v>
      </c>
      <c r="J66" s="39">
        <f t="shared" si="12"/>
        <v>0</v>
      </c>
      <c r="K66" s="39">
        <f t="shared" si="12"/>
        <v>0</v>
      </c>
    </row>
    <row r="67" spans="1:11" s="52" customFormat="1" ht="31.5">
      <c r="A67" s="46">
        <v>131</v>
      </c>
      <c r="B67" s="46">
        <v>453</v>
      </c>
      <c r="C67" s="46" t="s">
        <v>257</v>
      </c>
      <c r="D67" s="46" t="s">
        <v>326</v>
      </c>
      <c r="E67" s="53">
        <v>2913.62</v>
      </c>
      <c r="F67" s="53">
        <v>16610.58</v>
      </c>
      <c r="G67" s="53"/>
      <c r="H67" s="53">
        <v>22456.41</v>
      </c>
      <c r="I67" s="53"/>
      <c r="J67" s="53"/>
      <c r="K67" s="53"/>
    </row>
    <row r="68" spans="1:11" s="17" customFormat="1" ht="15">
      <c r="A68" s="18"/>
      <c r="B68" s="18">
        <v>453</v>
      </c>
      <c r="C68" s="174" t="s">
        <v>267</v>
      </c>
      <c r="D68" s="174"/>
      <c r="E68" s="21">
        <f>SUM(E67)</f>
        <v>2913.62</v>
      </c>
      <c r="F68" s="21">
        <f aca="true" t="shared" si="13" ref="F68:K68">SUM(F67)</f>
        <v>16610.58</v>
      </c>
      <c r="G68" s="21">
        <f>SUM(G67)</f>
        <v>0</v>
      </c>
      <c r="H68" s="21">
        <f t="shared" si="13"/>
        <v>22456.41</v>
      </c>
      <c r="I68" s="21">
        <f t="shared" si="13"/>
        <v>0</v>
      </c>
      <c r="J68" s="21">
        <f t="shared" si="13"/>
        <v>0</v>
      </c>
      <c r="K68" s="21">
        <f t="shared" si="13"/>
        <v>0</v>
      </c>
    </row>
    <row r="69" spans="1:11" s="52" customFormat="1" ht="15.75">
      <c r="A69" s="46">
        <v>46</v>
      </c>
      <c r="B69" s="46">
        <v>454001</v>
      </c>
      <c r="C69" s="46"/>
      <c r="D69" s="46" t="s">
        <v>322</v>
      </c>
      <c r="E69" s="53">
        <v>36488.49</v>
      </c>
      <c r="F69" s="53"/>
      <c r="G69" s="53"/>
      <c r="H69" s="53">
        <v>53688</v>
      </c>
      <c r="I69" s="53"/>
      <c r="J69" s="53"/>
      <c r="K69" s="53"/>
    </row>
    <row r="70" spans="1:11" s="17" customFormat="1" ht="15">
      <c r="A70" s="18"/>
      <c r="B70" s="18">
        <v>454</v>
      </c>
      <c r="C70" s="18" t="s">
        <v>268</v>
      </c>
      <c r="D70" s="18"/>
      <c r="E70" s="21">
        <f>SUM(E69)</f>
        <v>36488.49</v>
      </c>
      <c r="F70" s="21">
        <f aca="true" t="shared" si="14" ref="F70:K70">SUM(F69)</f>
        <v>0</v>
      </c>
      <c r="G70" s="21">
        <f t="shared" si="14"/>
        <v>0</v>
      </c>
      <c r="H70" s="21">
        <f t="shared" si="14"/>
        <v>53688</v>
      </c>
      <c r="I70" s="21">
        <f t="shared" si="14"/>
        <v>0</v>
      </c>
      <c r="J70" s="21">
        <f t="shared" si="14"/>
        <v>0</v>
      </c>
      <c r="K70" s="21">
        <f t="shared" si="14"/>
        <v>0</v>
      </c>
    </row>
    <row r="71" spans="1:11" s="17" customFormat="1" ht="15.75">
      <c r="A71" s="176" t="s">
        <v>0</v>
      </c>
      <c r="B71" s="181" t="s">
        <v>181</v>
      </c>
      <c r="C71" s="182"/>
      <c r="D71" s="183"/>
      <c r="E71" s="177" t="s">
        <v>5</v>
      </c>
      <c r="F71" s="177"/>
      <c r="G71" s="177">
        <v>2014</v>
      </c>
      <c r="H71" s="177"/>
      <c r="I71" s="178" t="s">
        <v>57</v>
      </c>
      <c r="J71" s="179"/>
      <c r="K71" s="180"/>
    </row>
    <row r="72" spans="1:11" s="17" customFormat="1" ht="31.5">
      <c r="A72" s="176"/>
      <c r="B72" s="41" t="s">
        <v>179</v>
      </c>
      <c r="C72" s="43" t="s">
        <v>180</v>
      </c>
      <c r="D72" s="6" t="s">
        <v>4</v>
      </c>
      <c r="E72" s="5">
        <v>2012</v>
      </c>
      <c r="F72" s="5">
        <v>2013</v>
      </c>
      <c r="G72" s="6" t="s">
        <v>6</v>
      </c>
      <c r="H72" s="6" t="s">
        <v>7</v>
      </c>
      <c r="I72" s="5">
        <v>2015</v>
      </c>
      <c r="J72" s="5">
        <v>2016</v>
      </c>
      <c r="K72" s="5">
        <v>2017</v>
      </c>
    </row>
    <row r="73" spans="1:11" s="51" customFormat="1" ht="15.75">
      <c r="A73" s="11">
        <v>52</v>
      </c>
      <c r="B73" s="11">
        <v>514002</v>
      </c>
      <c r="C73" s="11" t="s">
        <v>319</v>
      </c>
      <c r="D73" s="11" t="s">
        <v>320</v>
      </c>
      <c r="E73" s="13">
        <v>70000</v>
      </c>
      <c r="F73" s="13"/>
      <c r="G73" s="13"/>
      <c r="H73" s="13"/>
      <c r="I73" s="13"/>
      <c r="J73" s="13"/>
      <c r="K73" s="13"/>
    </row>
    <row r="74" spans="1:11" s="17" customFormat="1" ht="15">
      <c r="A74" s="18"/>
      <c r="B74" s="18">
        <v>514</v>
      </c>
      <c r="C74" s="196" t="s">
        <v>321</v>
      </c>
      <c r="D74" s="197"/>
      <c r="E74" s="21">
        <f>SUM(E73)</f>
        <v>70000</v>
      </c>
      <c r="F74" s="21">
        <f aca="true" t="shared" si="15" ref="F74:K74">SUM(F73)</f>
        <v>0</v>
      </c>
      <c r="G74" s="21">
        <f t="shared" si="15"/>
        <v>0</v>
      </c>
      <c r="H74" s="21">
        <f t="shared" si="15"/>
        <v>0</v>
      </c>
      <c r="I74" s="21">
        <f t="shared" si="15"/>
        <v>0</v>
      </c>
      <c r="J74" s="21">
        <f t="shared" si="15"/>
        <v>0</v>
      </c>
      <c r="K74" s="21">
        <f t="shared" si="15"/>
        <v>0</v>
      </c>
    </row>
    <row r="75" spans="1:11" ht="18.75">
      <c r="A75" s="184"/>
      <c r="B75" s="184"/>
      <c r="C75" s="187" t="s">
        <v>174</v>
      </c>
      <c r="D75" s="191"/>
      <c r="E75" s="42">
        <f>SUM(E68,E70,E74)</f>
        <v>109402.11</v>
      </c>
      <c r="F75" s="42">
        <f aca="true" t="shared" si="16" ref="F75:K75">SUM(F68,F70)</f>
        <v>16610.58</v>
      </c>
      <c r="G75" s="42">
        <f t="shared" si="16"/>
        <v>0</v>
      </c>
      <c r="H75" s="42">
        <f t="shared" si="16"/>
        <v>76144.41</v>
      </c>
      <c r="I75" s="42">
        <f t="shared" si="16"/>
        <v>0</v>
      </c>
      <c r="J75" s="42">
        <f t="shared" si="16"/>
        <v>0</v>
      </c>
      <c r="K75" s="42">
        <f t="shared" si="16"/>
        <v>0</v>
      </c>
    </row>
    <row r="76" spans="1:11" s="17" customFormat="1" ht="19.5">
      <c r="A76" s="107"/>
      <c r="B76" s="107"/>
      <c r="C76" s="198" t="s">
        <v>324</v>
      </c>
      <c r="D76" s="199"/>
      <c r="E76" s="109">
        <f aca="true" t="shared" si="17" ref="E76:K76">SUM(E62,E66,E75)</f>
        <v>807914.9099999999</v>
      </c>
      <c r="F76" s="109">
        <f t="shared" si="17"/>
        <v>680166.7</v>
      </c>
      <c r="G76" s="109">
        <f t="shared" si="17"/>
        <v>638360.6</v>
      </c>
      <c r="H76" s="38">
        <f t="shared" si="17"/>
        <v>767717.0000000001</v>
      </c>
      <c r="I76" s="38">
        <f t="shared" si="17"/>
        <v>638360.6</v>
      </c>
      <c r="J76" s="38">
        <f t="shared" si="17"/>
        <v>638360.6</v>
      </c>
      <c r="K76" s="109">
        <f t="shared" si="17"/>
        <v>638360.6</v>
      </c>
    </row>
    <row r="77" spans="1:11" s="17" customFormat="1" ht="19.5">
      <c r="A77" s="16"/>
      <c r="B77" s="16"/>
      <c r="C77" s="192" t="s">
        <v>269</v>
      </c>
      <c r="D77" s="193"/>
      <c r="E77" s="108">
        <v>5856.03</v>
      </c>
      <c r="F77" s="108">
        <v>8324.6</v>
      </c>
      <c r="G77" s="108">
        <v>6000</v>
      </c>
      <c r="H77" s="108">
        <v>6000</v>
      </c>
      <c r="I77" s="108">
        <v>6000</v>
      </c>
      <c r="J77" s="108">
        <v>6000</v>
      </c>
      <c r="K77" s="108">
        <v>6000</v>
      </c>
    </row>
    <row r="78" spans="3:11" ht="21">
      <c r="C78" s="194" t="s">
        <v>323</v>
      </c>
      <c r="D78" s="195"/>
      <c r="E78" s="111">
        <f aca="true" t="shared" si="18" ref="E78:K78">SUM(E62,E66,E75,E77)</f>
        <v>813770.94</v>
      </c>
      <c r="F78" s="111">
        <f t="shared" si="18"/>
        <v>688491.2999999999</v>
      </c>
      <c r="G78" s="111">
        <f t="shared" si="18"/>
        <v>644360.6</v>
      </c>
      <c r="H78" s="111">
        <f t="shared" si="18"/>
        <v>773717.0000000001</v>
      </c>
      <c r="I78" s="111">
        <f t="shared" si="18"/>
        <v>644360.6</v>
      </c>
      <c r="J78" s="111">
        <f t="shared" si="18"/>
        <v>644360.6</v>
      </c>
      <c r="K78" s="111">
        <f t="shared" si="18"/>
        <v>644360.6</v>
      </c>
    </row>
    <row r="81" ht="15">
      <c r="G81" s="31"/>
    </row>
  </sheetData>
  <sheetProtection/>
  <mergeCells count="35">
    <mergeCell ref="I71:K71"/>
    <mergeCell ref="A71:A72"/>
    <mergeCell ref="B71:D71"/>
    <mergeCell ref="E71:F71"/>
    <mergeCell ref="G71:H71"/>
    <mergeCell ref="A37:A38"/>
    <mergeCell ref="B37:D37"/>
    <mergeCell ref="E37:F37"/>
    <mergeCell ref="G37:H37"/>
    <mergeCell ref="I37:K37"/>
    <mergeCell ref="C66:D66"/>
    <mergeCell ref="C77:D77"/>
    <mergeCell ref="C78:D78"/>
    <mergeCell ref="C74:D74"/>
    <mergeCell ref="C76:D76"/>
    <mergeCell ref="C75:D75"/>
    <mergeCell ref="A75:B75"/>
    <mergeCell ref="C68:D68"/>
    <mergeCell ref="C32:D32"/>
    <mergeCell ref="C35:D35"/>
    <mergeCell ref="C46:D46"/>
    <mergeCell ref="C61:D61"/>
    <mergeCell ref="C44:D44"/>
    <mergeCell ref="A62:B62"/>
    <mergeCell ref="C62:D62"/>
    <mergeCell ref="A66:B66"/>
    <mergeCell ref="C6:D6"/>
    <mergeCell ref="C19:D19"/>
    <mergeCell ref="C21:D21"/>
    <mergeCell ref="A1:K1"/>
    <mergeCell ref="A3:A4"/>
    <mergeCell ref="E3:F3"/>
    <mergeCell ref="G3:H3"/>
    <mergeCell ref="I3:K3"/>
    <mergeCell ref="B3:D3"/>
  </mergeCells>
  <printOptions/>
  <pageMargins left="0.18" right="0.12" top="0.15" bottom="0.15" header="0.16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2"/>
  <sheetViews>
    <sheetView tabSelected="1" zoomScale="90" zoomScaleNormal="90" zoomScalePageLayoutView="0" workbookViewId="0" topLeftCell="A232">
      <selection activeCell="H273" sqref="H273"/>
    </sheetView>
  </sheetViews>
  <sheetFormatPr defaultColWidth="9.140625" defaultRowHeight="15"/>
  <cols>
    <col min="1" max="1" width="4.57421875" style="30" customWidth="1"/>
    <col min="2" max="2" width="5.57421875" style="8" customWidth="1"/>
    <col min="3" max="3" width="8.8515625" style="118" customWidth="1"/>
    <col min="4" max="4" width="39.421875" style="50" customWidth="1"/>
    <col min="5" max="5" width="11.57421875" style="132" customWidth="1"/>
    <col min="6" max="6" width="11.421875" style="30" customWidth="1"/>
    <col min="7" max="7" width="12.421875" style="129" customWidth="1"/>
    <col min="8" max="8" width="11.7109375" style="30" customWidth="1"/>
    <col min="9" max="9" width="11.8515625" style="1" customWidth="1"/>
    <col min="10" max="10" width="13.421875" style="30" customWidth="1"/>
    <col min="11" max="11" width="14.28125" style="30" bestFit="1" customWidth="1"/>
    <col min="12" max="14" width="9.140625" style="1" customWidth="1"/>
  </cols>
  <sheetData>
    <row r="1" spans="1:11" ht="18.75">
      <c r="A1" s="175" t="s">
        <v>376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3" spans="1:14" s="4" customFormat="1" ht="15.75">
      <c r="A3" s="208" t="s">
        <v>0</v>
      </c>
      <c r="B3" s="209" t="s">
        <v>1</v>
      </c>
      <c r="C3" s="209"/>
      <c r="D3" s="44"/>
      <c r="E3" s="177" t="s">
        <v>5</v>
      </c>
      <c r="F3" s="177"/>
      <c r="G3" s="177">
        <v>2014</v>
      </c>
      <c r="H3" s="177"/>
      <c r="I3" s="178" t="s">
        <v>57</v>
      </c>
      <c r="J3" s="179"/>
      <c r="K3" s="180"/>
      <c r="L3" s="3"/>
      <c r="M3" s="3"/>
      <c r="N3" s="3"/>
    </row>
    <row r="4" spans="1:14" s="4" customFormat="1" ht="30">
      <c r="A4" s="208"/>
      <c r="B4" s="115" t="s">
        <v>2</v>
      </c>
      <c r="C4" s="43" t="s">
        <v>3</v>
      </c>
      <c r="D4" s="45" t="s">
        <v>4</v>
      </c>
      <c r="E4" s="125">
        <v>2012</v>
      </c>
      <c r="F4" s="116">
        <v>2013</v>
      </c>
      <c r="G4" s="134" t="s">
        <v>6</v>
      </c>
      <c r="H4" s="124" t="s">
        <v>7</v>
      </c>
      <c r="I4" s="133">
        <v>2015</v>
      </c>
      <c r="J4" s="116">
        <v>2016</v>
      </c>
      <c r="K4" s="116">
        <v>2017</v>
      </c>
      <c r="L4" s="3"/>
      <c r="M4" s="3"/>
      <c r="N4" s="3"/>
    </row>
    <row r="5" spans="1:14" s="10" customFormat="1" ht="15.75">
      <c r="A5" s="34">
        <v>41</v>
      </c>
      <c r="B5" s="12" t="s">
        <v>8</v>
      </c>
      <c r="C5" s="32" t="s">
        <v>177</v>
      </c>
      <c r="D5" s="46" t="s">
        <v>9</v>
      </c>
      <c r="E5" s="126">
        <v>43994.28</v>
      </c>
      <c r="F5" s="36">
        <v>44310.97</v>
      </c>
      <c r="G5" s="126">
        <v>63786</v>
      </c>
      <c r="H5" s="36">
        <v>69433.25</v>
      </c>
      <c r="I5" s="13">
        <v>63786</v>
      </c>
      <c r="J5" s="36">
        <v>63786</v>
      </c>
      <c r="K5" s="36">
        <v>63786</v>
      </c>
      <c r="L5" s="9"/>
      <c r="M5" s="9"/>
      <c r="N5" s="9"/>
    </row>
    <row r="6" spans="1:14" s="17" customFormat="1" ht="15">
      <c r="A6" s="18"/>
      <c r="B6" s="19" t="s">
        <v>8</v>
      </c>
      <c r="C6" s="23" t="s">
        <v>10</v>
      </c>
      <c r="D6" s="47" t="s">
        <v>9</v>
      </c>
      <c r="E6" s="127">
        <f>SUM(E5)</f>
        <v>43994.28</v>
      </c>
      <c r="F6" s="21">
        <f aca="true" t="shared" si="0" ref="F6:K6">SUM(F5)</f>
        <v>44310.97</v>
      </c>
      <c r="G6" s="127">
        <f t="shared" si="0"/>
        <v>63786</v>
      </c>
      <c r="H6" s="21">
        <f t="shared" si="0"/>
        <v>69433.25</v>
      </c>
      <c r="I6" s="21">
        <f t="shared" si="0"/>
        <v>63786</v>
      </c>
      <c r="J6" s="21">
        <f t="shared" si="0"/>
        <v>63786</v>
      </c>
      <c r="K6" s="21">
        <f t="shared" si="0"/>
        <v>63786</v>
      </c>
      <c r="L6" s="16"/>
      <c r="M6" s="16"/>
      <c r="N6" s="16"/>
    </row>
    <row r="7" spans="1:14" s="10" customFormat="1" ht="15.75">
      <c r="A7" s="34">
        <v>41</v>
      </c>
      <c r="B7" s="12" t="s">
        <v>8</v>
      </c>
      <c r="C7" s="32" t="s">
        <v>11</v>
      </c>
      <c r="D7" s="46" t="s">
        <v>12</v>
      </c>
      <c r="E7" s="126">
        <v>3739.29</v>
      </c>
      <c r="F7" s="36">
        <v>4248.32</v>
      </c>
      <c r="G7" s="126">
        <v>6379</v>
      </c>
      <c r="H7" s="36">
        <v>6379</v>
      </c>
      <c r="I7" s="13">
        <v>6379</v>
      </c>
      <c r="J7" s="36">
        <v>6379</v>
      </c>
      <c r="K7" s="36">
        <v>6379</v>
      </c>
      <c r="L7" s="9"/>
      <c r="M7" s="9"/>
      <c r="N7" s="9"/>
    </row>
    <row r="8" spans="1:14" s="10" customFormat="1" ht="15.75">
      <c r="A8" s="34">
        <v>41</v>
      </c>
      <c r="B8" s="12" t="s">
        <v>8</v>
      </c>
      <c r="C8" s="32">
        <v>625001</v>
      </c>
      <c r="D8" s="46" t="s">
        <v>14</v>
      </c>
      <c r="E8" s="126">
        <v>592.57</v>
      </c>
      <c r="F8" s="36">
        <v>653.03</v>
      </c>
      <c r="G8" s="126">
        <v>893</v>
      </c>
      <c r="H8" s="36">
        <v>893</v>
      </c>
      <c r="I8" s="13">
        <v>893</v>
      </c>
      <c r="J8" s="36">
        <v>893</v>
      </c>
      <c r="K8" s="36">
        <v>893</v>
      </c>
      <c r="L8" s="9"/>
      <c r="M8" s="9"/>
      <c r="N8" s="9"/>
    </row>
    <row r="9" spans="1:14" s="10" customFormat="1" ht="15.75">
      <c r="A9" s="34">
        <v>41</v>
      </c>
      <c r="B9" s="12" t="s">
        <v>8</v>
      </c>
      <c r="C9" s="32">
        <v>625002</v>
      </c>
      <c r="D9" s="46" t="s">
        <v>13</v>
      </c>
      <c r="E9" s="126">
        <v>6225.16</v>
      </c>
      <c r="F9" s="36">
        <v>6594.53</v>
      </c>
      <c r="G9" s="126">
        <v>8930</v>
      </c>
      <c r="H9" s="36">
        <v>8930</v>
      </c>
      <c r="I9" s="13">
        <v>8930</v>
      </c>
      <c r="J9" s="36">
        <v>8930</v>
      </c>
      <c r="K9" s="36">
        <v>8930</v>
      </c>
      <c r="L9" s="9"/>
      <c r="M9" s="9"/>
      <c r="N9" s="9"/>
    </row>
    <row r="10" spans="1:14" s="10" customFormat="1" ht="15.75">
      <c r="A10" s="34">
        <v>41</v>
      </c>
      <c r="B10" s="12" t="s">
        <v>8</v>
      </c>
      <c r="C10" s="32">
        <v>625003</v>
      </c>
      <c r="D10" s="46" t="s">
        <v>15</v>
      </c>
      <c r="E10" s="126">
        <v>362.33</v>
      </c>
      <c r="F10" s="36">
        <v>366.49</v>
      </c>
      <c r="G10" s="126">
        <v>510</v>
      </c>
      <c r="H10" s="36">
        <v>510</v>
      </c>
      <c r="I10" s="13">
        <v>510</v>
      </c>
      <c r="J10" s="36">
        <v>510</v>
      </c>
      <c r="K10" s="36">
        <v>510</v>
      </c>
      <c r="L10" s="9"/>
      <c r="M10" s="9"/>
      <c r="N10" s="9"/>
    </row>
    <row r="11" spans="1:14" s="10" customFormat="1" ht="15.75">
      <c r="A11" s="34">
        <v>41</v>
      </c>
      <c r="B11" s="12" t="s">
        <v>8</v>
      </c>
      <c r="C11" s="32">
        <v>625004</v>
      </c>
      <c r="D11" s="46" t="s">
        <v>16</v>
      </c>
      <c r="E11" s="126">
        <v>1271.95</v>
      </c>
      <c r="F11" s="36">
        <v>1346.22</v>
      </c>
      <c r="G11" s="126">
        <v>1914</v>
      </c>
      <c r="H11" s="36">
        <v>1914</v>
      </c>
      <c r="I11" s="13">
        <v>1914</v>
      </c>
      <c r="J11" s="36">
        <v>1914</v>
      </c>
      <c r="K11" s="36">
        <v>1914</v>
      </c>
      <c r="L11" s="9"/>
      <c r="M11" s="9"/>
      <c r="N11" s="9"/>
    </row>
    <row r="12" spans="1:14" s="10" customFormat="1" ht="15.75">
      <c r="A12" s="34">
        <v>41</v>
      </c>
      <c r="B12" s="12" t="s">
        <v>8</v>
      </c>
      <c r="C12" s="32">
        <v>625005</v>
      </c>
      <c r="D12" s="46" t="s">
        <v>328</v>
      </c>
      <c r="E12" s="126">
        <v>299.34</v>
      </c>
      <c r="F12" s="36">
        <v>371.01</v>
      </c>
      <c r="G12" s="126">
        <v>638</v>
      </c>
      <c r="H12" s="36">
        <v>638</v>
      </c>
      <c r="I12" s="13">
        <v>638</v>
      </c>
      <c r="J12" s="36">
        <v>638</v>
      </c>
      <c r="K12" s="36">
        <v>638</v>
      </c>
      <c r="L12" s="9"/>
      <c r="M12" s="9"/>
      <c r="N12" s="9"/>
    </row>
    <row r="13" spans="1:14" s="10" customFormat="1" ht="15.75">
      <c r="A13" s="34">
        <v>41</v>
      </c>
      <c r="B13" s="12" t="s">
        <v>8</v>
      </c>
      <c r="C13" s="32">
        <v>625007</v>
      </c>
      <c r="D13" s="46" t="s">
        <v>17</v>
      </c>
      <c r="E13" s="126">
        <v>2110.93</v>
      </c>
      <c r="F13" s="36">
        <v>2235.64</v>
      </c>
      <c r="G13" s="126">
        <v>3030</v>
      </c>
      <c r="H13" s="36">
        <v>3030</v>
      </c>
      <c r="I13" s="13">
        <v>3030</v>
      </c>
      <c r="J13" s="36">
        <v>3030</v>
      </c>
      <c r="K13" s="36">
        <v>3030</v>
      </c>
      <c r="L13" s="9"/>
      <c r="M13" s="9"/>
      <c r="N13" s="9"/>
    </row>
    <row r="14" spans="1:14" s="17" customFormat="1" ht="15">
      <c r="A14" s="18"/>
      <c r="B14" s="19" t="s">
        <v>8</v>
      </c>
      <c r="C14" s="20" t="s">
        <v>18</v>
      </c>
      <c r="D14" s="47" t="s">
        <v>19</v>
      </c>
      <c r="E14" s="127">
        <f>SUM(E7:E13)</f>
        <v>14601.570000000002</v>
      </c>
      <c r="F14" s="21">
        <f aca="true" t="shared" si="1" ref="F14:K14">SUM(F7:F13)</f>
        <v>15815.239999999998</v>
      </c>
      <c r="G14" s="127">
        <f t="shared" si="1"/>
        <v>22294</v>
      </c>
      <c r="H14" s="21">
        <f>SUM(H7:H13)</f>
        <v>22294</v>
      </c>
      <c r="I14" s="21">
        <f t="shared" si="1"/>
        <v>22294</v>
      </c>
      <c r="J14" s="21">
        <f t="shared" si="1"/>
        <v>22294</v>
      </c>
      <c r="K14" s="21">
        <f t="shared" si="1"/>
        <v>22294</v>
      </c>
      <c r="L14" s="16"/>
      <c r="M14" s="16"/>
      <c r="N14" s="16"/>
    </row>
    <row r="15" spans="1:14" s="10" customFormat="1" ht="15.75">
      <c r="A15" s="34">
        <v>41</v>
      </c>
      <c r="B15" s="12" t="s">
        <v>8</v>
      </c>
      <c r="C15" s="32">
        <v>631001</v>
      </c>
      <c r="D15" s="46" t="s">
        <v>20</v>
      </c>
      <c r="E15" s="126"/>
      <c r="F15" s="36">
        <v>6.24</v>
      </c>
      <c r="G15" s="126">
        <v>20</v>
      </c>
      <c r="H15" s="36">
        <v>20</v>
      </c>
      <c r="I15" s="13">
        <v>20</v>
      </c>
      <c r="J15" s="36">
        <v>20</v>
      </c>
      <c r="K15" s="36">
        <v>20</v>
      </c>
      <c r="L15" s="9"/>
      <c r="M15" s="9"/>
      <c r="N15" s="9"/>
    </row>
    <row r="16" spans="1:14" s="17" customFormat="1" ht="15">
      <c r="A16" s="18"/>
      <c r="B16" s="19" t="s">
        <v>8</v>
      </c>
      <c r="C16" s="20">
        <v>631</v>
      </c>
      <c r="D16" s="47" t="s">
        <v>20</v>
      </c>
      <c r="E16" s="127">
        <f>SUM(E15)</f>
        <v>0</v>
      </c>
      <c r="F16" s="21">
        <f aca="true" t="shared" si="2" ref="F16:K16">SUM(F15)</f>
        <v>6.24</v>
      </c>
      <c r="G16" s="127">
        <f t="shared" si="2"/>
        <v>20</v>
      </c>
      <c r="H16" s="21">
        <f t="shared" si="2"/>
        <v>20</v>
      </c>
      <c r="I16" s="21">
        <f t="shared" si="2"/>
        <v>20</v>
      </c>
      <c r="J16" s="21">
        <f t="shared" si="2"/>
        <v>20</v>
      </c>
      <c r="K16" s="21">
        <f t="shared" si="2"/>
        <v>20</v>
      </c>
      <c r="L16" s="16"/>
      <c r="M16" s="16"/>
      <c r="N16" s="16"/>
    </row>
    <row r="17" spans="1:14" s="10" customFormat="1" ht="15.75">
      <c r="A17" s="34">
        <v>111</v>
      </c>
      <c r="B17" s="12" t="s">
        <v>8</v>
      </c>
      <c r="C17" s="32">
        <v>632001</v>
      </c>
      <c r="D17" s="46" t="s">
        <v>388</v>
      </c>
      <c r="E17" s="126">
        <v>295</v>
      </c>
      <c r="F17" s="36">
        <v>313.99</v>
      </c>
      <c r="G17" s="126">
        <v>218</v>
      </c>
      <c r="H17" s="36">
        <v>218</v>
      </c>
      <c r="I17" s="13">
        <v>218</v>
      </c>
      <c r="J17" s="36">
        <v>218</v>
      </c>
      <c r="K17" s="36">
        <v>218</v>
      </c>
      <c r="L17" s="9"/>
      <c r="M17" s="9"/>
      <c r="N17" s="9"/>
    </row>
    <row r="18" spans="1:14" s="10" customFormat="1" ht="15.75">
      <c r="A18" s="143">
        <v>41</v>
      </c>
      <c r="B18" s="144" t="s">
        <v>8</v>
      </c>
      <c r="C18" s="145">
        <v>632001</v>
      </c>
      <c r="D18" s="146" t="s">
        <v>377</v>
      </c>
      <c r="E18" s="126">
        <v>876</v>
      </c>
      <c r="F18" s="36">
        <v>867</v>
      </c>
      <c r="G18" s="126">
        <v>1000</v>
      </c>
      <c r="H18" s="36">
        <v>1000</v>
      </c>
      <c r="I18" s="13">
        <v>1000</v>
      </c>
      <c r="J18" s="36">
        <v>1000</v>
      </c>
      <c r="K18" s="36">
        <v>1000</v>
      </c>
      <c r="L18" s="9"/>
      <c r="M18" s="9"/>
      <c r="N18" s="9"/>
    </row>
    <row r="19" spans="1:14" s="10" customFormat="1" ht="15.75">
      <c r="A19" s="143">
        <v>41</v>
      </c>
      <c r="B19" s="144" t="s">
        <v>8</v>
      </c>
      <c r="C19" s="145">
        <v>632001</v>
      </c>
      <c r="D19" s="146" t="s">
        <v>378</v>
      </c>
      <c r="E19" s="126">
        <v>2731.14</v>
      </c>
      <c r="F19" s="36">
        <v>1936.04</v>
      </c>
      <c r="G19" s="126">
        <v>2850</v>
      </c>
      <c r="H19" s="36">
        <v>2850</v>
      </c>
      <c r="I19" s="13">
        <v>2850</v>
      </c>
      <c r="J19" s="36">
        <v>2850</v>
      </c>
      <c r="K19" s="36">
        <v>2850</v>
      </c>
      <c r="L19" s="9"/>
      <c r="M19" s="9"/>
      <c r="N19" s="9"/>
    </row>
    <row r="20" spans="1:14" s="10" customFormat="1" ht="15.75">
      <c r="A20" s="143">
        <v>41</v>
      </c>
      <c r="B20" s="144" t="s">
        <v>8</v>
      </c>
      <c r="C20" s="145">
        <v>632001</v>
      </c>
      <c r="D20" s="146" t="s">
        <v>379</v>
      </c>
      <c r="E20" s="126">
        <v>756</v>
      </c>
      <c r="F20" s="36">
        <v>716</v>
      </c>
      <c r="G20" s="126">
        <v>750</v>
      </c>
      <c r="H20" s="36">
        <v>750</v>
      </c>
      <c r="I20" s="13">
        <v>750</v>
      </c>
      <c r="J20" s="36">
        <v>750</v>
      </c>
      <c r="K20" s="36">
        <v>750</v>
      </c>
      <c r="L20" s="9"/>
      <c r="M20" s="9"/>
      <c r="N20" s="9"/>
    </row>
    <row r="21" spans="1:14" s="10" customFormat="1" ht="15.75">
      <c r="A21" s="143">
        <v>41</v>
      </c>
      <c r="B21" s="144" t="s">
        <v>8</v>
      </c>
      <c r="C21" s="145">
        <v>632001</v>
      </c>
      <c r="D21" s="146" t="s">
        <v>380</v>
      </c>
      <c r="E21" s="126">
        <v>324</v>
      </c>
      <c r="F21" s="36">
        <v>188</v>
      </c>
      <c r="G21" s="126">
        <v>300</v>
      </c>
      <c r="H21" s="36">
        <v>300</v>
      </c>
      <c r="I21" s="13">
        <v>300</v>
      </c>
      <c r="J21" s="36">
        <v>300</v>
      </c>
      <c r="K21" s="36">
        <v>300</v>
      </c>
      <c r="L21" s="9"/>
      <c r="M21" s="9"/>
      <c r="N21" s="9"/>
    </row>
    <row r="22" spans="1:14" s="10" customFormat="1" ht="15.75">
      <c r="A22" s="143">
        <v>41</v>
      </c>
      <c r="B22" s="144" t="s">
        <v>8</v>
      </c>
      <c r="C22" s="145">
        <v>632001</v>
      </c>
      <c r="D22" s="146" t="s">
        <v>381</v>
      </c>
      <c r="E22" s="126">
        <v>3899.28</v>
      </c>
      <c r="F22" s="36">
        <v>4116</v>
      </c>
      <c r="G22" s="126">
        <v>6500</v>
      </c>
      <c r="H22" s="36">
        <v>6500</v>
      </c>
      <c r="I22" s="13">
        <v>6500</v>
      </c>
      <c r="J22" s="36">
        <v>6500</v>
      </c>
      <c r="K22" s="36">
        <v>6500</v>
      </c>
      <c r="L22" s="9"/>
      <c r="M22" s="9"/>
      <c r="N22" s="9"/>
    </row>
    <row r="23" spans="1:14" s="10" customFormat="1" ht="15.75">
      <c r="A23" s="143">
        <v>41</v>
      </c>
      <c r="B23" s="144" t="s">
        <v>8</v>
      </c>
      <c r="C23" s="145">
        <v>632001</v>
      </c>
      <c r="D23" s="146" t="s">
        <v>382</v>
      </c>
      <c r="E23" s="126">
        <v>19309.57</v>
      </c>
      <c r="F23" s="36">
        <v>13883.47</v>
      </c>
      <c r="G23" s="126">
        <v>18782</v>
      </c>
      <c r="H23" s="36">
        <v>18782</v>
      </c>
      <c r="I23" s="13">
        <v>18782</v>
      </c>
      <c r="J23" s="36">
        <v>18782</v>
      </c>
      <c r="K23" s="36">
        <v>18782</v>
      </c>
      <c r="L23" s="9"/>
      <c r="M23" s="9"/>
      <c r="N23" s="9"/>
    </row>
    <row r="24" spans="1:14" s="10" customFormat="1" ht="15.75">
      <c r="A24" s="34">
        <v>41</v>
      </c>
      <c r="B24" s="12" t="s">
        <v>8</v>
      </c>
      <c r="C24" s="32">
        <v>632002</v>
      </c>
      <c r="D24" s="46" t="s">
        <v>21</v>
      </c>
      <c r="E24" s="126">
        <v>177.96</v>
      </c>
      <c r="F24" s="36">
        <v>307.32</v>
      </c>
      <c r="G24" s="126">
        <v>150</v>
      </c>
      <c r="H24" s="36">
        <v>150</v>
      </c>
      <c r="I24" s="13">
        <v>150</v>
      </c>
      <c r="J24" s="36">
        <v>150</v>
      </c>
      <c r="K24" s="36">
        <v>150</v>
      </c>
      <c r="L24" s="9"/>
      <c r="M24" s="9"/>
      <c r="N24" s="9"/>
    </row>
    <row r="25" spans="1:14" s="10" customFormat="1" ht="15.75">
      <c r="A25" s="34">
        <v>41</v>
      </c>
      <c r="B25" s="12" t="s">
        <v>8</v>
      </c>
      <c r="C25" s="32">
        <v>632003</v>
      </c>
      <c r="D25" s="46" t="s">
        <v>22</v>
      </c>
      <c r="E25" s="126">
        <v>1160.84</v>
      </c>
      <c r="F25" s="36">
        <v>1011.64</v>
      </c>
      <c r="G25" s="126">
        <v>1200</v>
      </c>
      <c r="H25" s="36">
        <v>1200</v>
      </c>
      <c r="I25" s="13">
        <v>1200</v>
      </c>
      <c r="J25" s="36">
        <v>1200</v>
      </c>
      <c r="K25" s="36">
        <v>1200</v>
      </c>
      <c r="L25" s="9"/>
      <c r="M25" s="9"/>
      <c r="N25" s="9"/>
    </row>
    <row r="26" spans="1:14" s="17" customFormat="1" ht="15">
      <c r="A26" s="18"/>
      <c r="B26" s="19" t="s">
        <v>8</v>
      </c>
      <c r="C26" s="20">
        <v>632</v>
      </c>
      <c r="D26" s="47" t="s">
        <v>23</v>
      </c>
      <c r="E26" s="127">
        <f>SUM(E17:E25)</f>
        <v>29529.789999999997</v>
      </c>
      <c r="F26" s="127">
        <f aca="true" t="shared" si="3" ref="F26:K26">SUM(F17:F25)</f>
        <v>23339.46</v>
      </c>
      <c r="G26" s="127">
        <f t="shared" si="3"/>
        <v>31750</v>
      </c>
      <c r="H26" s="127">
        <f t="shared" si="3"/>
        <v>31750</v>
      </c>
      <c r="I26" s="127">
        <f t="shared" si="3"/>
        <v>31750</v>
      </c>
      <c r="J26" s="127">
        <f t="shared" si="3"/>
        <v>31750</v>
      </c>
      <c r="K26" s="127">
        <f t="shared" si="3"/>
        <v>31750</v>
      </c>
      <c r="L26" s="16"/>
      <c r="M26" s="16"/>
      <c r="N26" s="16"/>
    </row>
    <row r="27" spans="1:14" s="10" customFormat="1" ht="15.75">
      <c r="A27" s="34">
        <v>111</v>
      </c>
      <c r="B27" s="12" t="s">
        <v>8</v>
      </c>
      <c r="C27" s="32">
        <v>633006</v>
      </c>
      <c r="D27" s="46" t="s">
        <v>365</v>
      </c>
      <c r="E27" s="126">
        <v>76.78</v>
      </c>
      <c r="F27" s="36">
        <v>54.8</v>
      </c>
      <c r="G27" s="126">
        <v>100</v>
      </c>
      <c r="H27" s="36">
        <v>100</v>
      </c>
      <c r="I27" s="13">
        <v>100</v>
      </c>
      <c r="J27" s="36">
        <v>100</v>
      </c>
      <c r="K27" s="36">
        <v>100</v>
      </c>
      <c r="L27" s="9"/>
      <c r="M27" s="9"/>
      <c r="N27" s="9"/>
    </row>
    <row r="28" spans="1:14" s="148" customFormat="1" ht="15.75">
      <c r="A28" s="143">
        <v>41</v>
      </c>
      <c r="B28" s="144" t="s">
        <v>8</v>
      </c>
      <c r="C28" s="145">
        <v>633006</v>
      </c>
      <c r="D28" s="146" t="s">
        <v>24</v>
      </c>
      <c r="E28" s="126">
        <v>5493.16</v>
      </c>
      <c r="F28" s="126">
        <v>4919.01</v>
      </c>
      <c r="G28" s="126">
        <v>6421</v>
      </c>
      <c r="H28" s="126">
        <v>6421</v>
      </c>
      <c r="I28" s="110">
        <v>6421</v>
      </c>
      <c r="J28" s="126">
        <v>6421</v>
      </c>
      <c r="K28" s="126">
        <v>6421</v>
      </c>
      <c r="L28" s="147"/>
      <c r="M28" s="147"/>
      <c r="N28" s="147"/>
    </row>
    <row r="29" spans="1:14" s="10" customFormat="1" ht="15.75">
      <c r="A29" s="34">
        <v>41</v>
      </c>
      <c r="B29" s="12" t="s">
        <v>8</v>
      </c>
      <c r="C29" s="32">
        <v>633009</v>
      </c>
      <c r="D29" s="46" t="s">
        <v>25</v>
      </c>
      <c r="E29" s="126">
        <v>189.34</v>
      </c>
      <c r="F29" s="36">
        <v>461.92</v>
      </c>
      <c r="G29" s="126">
        <v>300</v>
      </c>
      <c r="H29" s="36">
        <v>300</v>
      </c>
      <c r="I29" s="13">
        <v>300</v>
      </c>
      <c r="J29" s="36">
        <v>300</v>
      </c>
      <c r="K29" s="36">
        <v>300</v>
      </c>
      <c r="L29" s="9"/>
      <c r="M29" s="9"/>
      <c r="N29" s="9"/>
    </row>
    <row r="30" spans="1:14" s="10" customFormat="1" ht="15.75">
      <c r="A30" s="34">
        <v>41</v>
      </c>
      <c r="B30" s="12" t="s">
        <v>8</v>
      </c>
      <c r="C30" s="32">
        <v>633010</v>
      </c>
      <c r="D30" s="46" t="s">
        <v>26</v>
      </c>
      <c r="E30" s="126"/>
      <c r="F30" s="36">
        <v>38.44</v>
      </c>
      <c r="G30" s="126"/>
      <c r="H30" s="36">
        <v>12.99</v>
      </c>
      <c r="I30" s="13"/>
      <c r="J30" s="36"/>
      <c r="K30" s="36"/>
      <c r="L30" s="9"/>
      <c r="M30" s="9"/>
      <c r="N30" s="9"/>
    </row>
    <row r="31" spans="1:14" s="10" customFormat="1" ht="15.75">
      <c r="A31" s="34">
        <v>41</v>
      </c>
      <c r="B31" s="12" t="s">
        <v>8</v>
      </c>
      <c r="C31" s="32">
        <v>633013</v>
      </c>
      <c r="D31" s="46" t="s">
        <v>27</v>
      </c>
      <c r="E31" s="126">
        <v>52.2</v>
      </c>
      <c r="F31" s="36">
        <v>508.29</v>
      </c>
      <c r="G31" s="126"/>
      <c r="H31" s="36"/>
      <c r="I31" s="13"/>
      <c r="J31" s="36"/>
      <c r="K31" s="36"/>
      <c r="L31" s="9"/>
      <c r="M31" s="9"/>
      <c r="N31" s="9"/>
    </row>
    <row r="32" spans="1:14" s="10" customFormat="1" ht="15.75">
      <c r="A32" s="34">
        <v>41</v>
      </c>
      <c r="B32" s="12" t="s">
        <v>8</v>
      </c>
      <c r="C32" s="32">
        <v>633016</v>
      </c>
      <c r="D32" s="46" t="s">
        <v>28</v>
      </c>
      <c r="E32" s="126"/>
      <c r="F32" s="36">
        <v>141.75</v>
      </c>
      <c r="G32" s="126">
        <v>166</v>
      </c>
      <c r="H32" s="36">
        <v>166</v>
      </c>
      <c r="I32" s="13">
        <v>166</v>
      </c>
      <c r="J32" s="36">
        <v>166</v>
      </c>
      <c r="K32" s="36">
        <v>166</v>
      </c>
      <c r="L32" s="9"/>
      <c r="M32" s="9"/>
      <c r="N32" s="9"/>
    </row>
    <row r="33" spans="1:14" s="17" customFormat="1" ht="15">
      <c r="A33" s="18"/>
      <c r="B33" s="19" t="s">
        <v>8</v>
      </c>
      <c r="C33" s="20">
        <v>633</v>
      </c>
      <c r="D33" s="47" t="s">
        <v>29</v>
      </c>
      <c r="E33" s="127">
        <f>SUM(E27:E32)</f>
        <v>5811.48</v>
      </c>
      <c r="F33" s="21">
        <f aca="true" t="shared" si="4" ref="F33:K33">SUM(F27:F32)</f>
        <v>6124.21</v>
      </c>
      <c r="G33" s="127">
        <f t="shared" si="4"/>
        <v>6987</v>
      </c>
      <c r="H33" s="21">
        <f t="shared" si="4"/>
        <v>6999.99</v>
      </c>
      <c r="I33" s="21">
        <f t="shared" si="4"/>
        <v>6987</v>
      </c>
      <c r="J33" s="21">
        <f t="shared" si="4"/>
        <v>6987</v>
      </c>
      <c r="K33" s="21">
        <f t="shared" si="4"/>
        <v>6987</v>
      </c>
      <c r="L33" s="16"/>
      <c r="M33" s="16"/>
      <c r="N33" s="16"/>
    </row>
    <row r="34" spans="1:14" s="17" customFormat="1" ht="15">
      <c r="A34" s="18"/>
      <c r="B34" s="19"/>
      <c r="C34" s="20"/>
      <c r="D34" s="47"/>
      <c r="E34" s="127"/>
      <c r="F34" s="21"/>
      <c r="G34" s="127"/>
      <c r="H34" s="21"/>
      <c r="I34" s="21"/>
      <c r="J34" s="21"/>
      <c r="K34" s="21"/>
      <c r="L34" s="16"/>
      <c r="M34" s="16"/>
      <c r="N34" s="16"/>
    </row>
    <row r="35" spans="1:14" s="17" customFormat="1" ht="15.75">
      <c r="A35" s="208" t="s">
        <v>0</v>
      </c>
      <c r="B35" s="209" t="s">
        <v>1</v>
      </c>
      <c r="C35" s="209"/>
      <c r="D35" s="44"/>
      <c r="E35" s="177" t="s">
        <v>5</v>
      </c>
      <c r="F35" s="177"/>
      <c r="G35" s="177">
        <v>2014</v>
      </c>
      <c r="H35" s="177"/>
      <c r="I35" s="178" t="s">
        <v>57</v>
      </c>
      <c r="J35" s="179"/>
      <c r="K35" s="180"/>
      <c r="L35" s="16"/>
      <c r="M35" s="16"/>
      <c r="N35" s="16"/>
    </row>
    <row r="36" spans="1:14" s="17" customFormat="1" ht="30">
      <c r="A36" s="208"/>
      <c r="B36" s="115" t="s">
        <v>2</v>
      </c>
      <c r="C36" s="43" t="s">
        <v>3</v>
      </c>
      <c r="D36" s="45" t="s">
        <v>4</v>
      </c>
      <c r="E36" s="125">
        <v>2012</v>
      </c>
      <c r="F36" s="116">
        <v>2013</v>
      </c>
      <c r="G36" s="134" t="s">
        <v>6</v>
      </c>
      <c r="H36" s="124" t="s">
        <v>7</v>
      </c>
      <c r="I36" s="133">
        <v>2015</v>
      </c>
      <c r="J36" s="116">
        <v>2016</v>
      </c>
      <c r="K36" s="116">
        <v>2017</v>
      </c>
      <c r="L36" s="16"/>
      <c r="M36" s="16"/>
      <c r="N36" s="16"/>
    </row>
    <row r="37" spans="1:14" s="148" customFormat="1" ht="15.75">
      <c r="A37" s="143">
        <v>41</v>
      </c>
      <c r="B37" s="144" t="s">
        <v>8</v>
      </c>
      <c r="C37" s="145">
        <v>634001</v>
      </c>
      <c r="D37" s="146" t="s">
        <v>383</v>
      </c>
      <c r="E37" s="126">
        <v>1320.19</v>
      </c>
      <c r="F37" s="126">
        <v>974.53</v>
      </c>
      <c r="G37" s="126">
        <v>1400</v>
      </c>
      <c r="H37" s="126">
        <v>1400</v>
      </c>
      <c r="I37" s="126">
        <v>1400</v>
      </c>
      <c r="J37" s="126">
        <v>1400</v>
      </c>
      <c r="K37" s="126">
        <v>1400</v>
      </c>
      <c r="L37" s="149"/>
      <c r="M37" s="149"/>
      <c r="N37" s="149"/>
    </row>
    <row r="38" spans="1:14" s="136" customFormat="1" ht="15.75">
      <c r="A38" s="143">
        <v>41</v>
      </c>
      <c r="B38" s="144" t="s">
        <v>8</v>
      </c>
      <c r="C38" s="145">
        <v>634001</v>
      </c>
      <c r="D38" s="146" t="s">
        <v>384</v>
      </c>
      <c r="E38" s="126">
        <v>520.11</v>
      </c>
      <c r="F38" s="126">
        <v>475.06</v>
      </c>
      <c r="G38" s="126">
        <v>500</v>
      </c>
      <c r="H38" s="126">
        <v>500</v>
      </c>
      <c r="I38" s="110">
        <v>500</v>
      </c>
      <c r="J38" s="126">
        <v>500</v>
      </c>
      <c r="K38" s="126">
        <v>500</v>
      </c>
      <c r="L38" s="135"/>
      <c r="M38" s="135"/>
      <c r="N38" s="135"/>
    </row>
    <row r="39" spans="1:14" s="148" customFormat="1" ht="15.75">
      <c r="A39" s="143">
        <v>41</v>
      </c>
      <c r="B39" s="144" t="s">
        <v>8</v>
      </c>
      <c r="C39" s="145">
        <v>634002</v>
      </c>
      <c r="D39" s="146" t="s">
        <v>30</v>
      </c>
      <c r="E39" s="126">
        <v>450.39</v>
      </c>
      <c r="F39" s="126">
        <v>183.21</v>
      </c>
      <c r="G39" s="126"/>
      <c r="H39" s="126">
        <v>225.57</v>
      </c>
      <c r="I39" s="110"/>
      <c r="J39" s="126"/>
      <c r="K39" s="126"/>
      <c r="L39" s="147"/>
      <c r="M39" s="147"/>
      <c r="N39" s="147"/>
    </row>
    <row r="40" spans="1:14" s="10" customFormat="1" ht="15.75">
      <c r="A40" s="34">
        <v>41</v>
      </c>
      <c r="B40" s="12" t="s">
        <v>8</v>
      </c>
      <c r="C40" s="32">
        <v>634003</v>
      </c>
      <c r="D40" s="46" t="s">
        <v>31</v>
      </c>
      <c r="E40" s="126">
        <v>158.27</v>
      </c>
      <c r="F40" s="36">
        <v>161.87</v>
      </c>
      <c r="G40" s="126">
        <v>160</v>
      </c>
      <c r="H40" s="36">
        <v>160</v>
      </c>
      <c r="I40" s="13">
        <v>160</v>
      </c>
      <c r="J40" s="36">
        <v>160</v>
      </c>
      <c r="K40" s="36">
        <v>160</v>
      </c>
      <c r="L40" s="9"/>
      <c r="M40" s="9"/>
      <c r="N40" s="9"/>
    </row>
    <row r="41" spans="1:14" s="17" customFormat="1" ht="15">
      <c r="A41" s="18"/>
      <c r="B41" s="19" t="s">
        <v>8</v>
      </c>
      <c r="C41" s="20">
        <v>634</v>
      </c>
      <c r="D41" s="47" t="s">
        <v>32</v>
      </c>
      <c r="E41" s="127">
        <f>SUM(E37:E40)</f>
        <v>2448.96</v>
      </c>
      <c r="F41" s="127">
        <f aca="true" t="shared" si="5" ref="F41:K41">SUM(F37:F40)</f>
        <v>1794.67</v>
      </c>
      <c r="G41" s="127">
        <f t="shared" si="5"/>
        <v>2060</v>
      </c>
      <c r="H41" s="127">
        <f t="shared" si="5"/>
        <v>2285.57</v>
      </c>
      <c r="I41" s="127">
        <f t="shared" si="5"/>
        <v>2060</v>
      </c>
      <c r="J41" s="127">
        <f t="shared" si="5"/>
        <v>2060</v>
      </c>
      <c r="K41" s="127">
        <f t="shared" si="5"/>
        <v>2060</v>
      </c>
      <c r="L41" s="16"/>
      <c r="M41" s="16"/>
      <c r="N41" s="16"/>
    </row>
    <row r="42" spans="1:14" s="10" customFormat="1" ht="15.75">
      <c r="A42" s="34">
        <v>41</v>
      </c>
      <c r="B42" s="12" t="s">
        <v>8</v>
      </c>
      <c r="C42" s="32">
        <v>635002</v>
      </c>
      <c r="D42" s="46" t="s">
        <v>33</v>
      </c>
      <c r="E42" s="126"/>
      <c r="F42" s="36"/>
      <c r="G42" s="126">
        <v>100</v>
      </c>
      <c r="H42" s="36">
        <v>100</v>
      </c>
      <c r="I42" s="13">
        <v>100</v>
      </c>
      <c r="J42" s="36">
        <v>100</v>
      </c>
      <c r="K42" s="36">
        <v>100</v>
      </c>
      <c r="L42" s="9"/>
      <c r="M42" s="9"/>
      <c r="N42" s="9"/>
    </row>
    <row r="43" spans="1:14" s="10" customFormat="1" ht="15.75">
      <c r="A43" s="34">
        <v>41</v>
      </c>
      <c r="B43" s="12" t="s">
        <v>8</v>
      </c>
      <c r="C43" s="32">
        <v>635004</v>
      </c>
      <c r="D43" s="46" t="s">
        <v>34</v>
      </c>
      <c r="E43" s="126"/>
      <c r="F43" s="36"/>
      <c r="G43" s="126">
        <v>100</v>
      </c>
      <c r="H43" s="36">
        <v>112.8</v>
      </c>
      <c r="I43" s="13">
        <v>100</v>
      </c>
      <c r="J43" s="36">
        <v>100</v>
      </c>
      <c r="K43" s="36">
        <v>100</v>
      </c>
      <c r="L43" s="9"/>
      <c r="M43" s="9"/>
      <c r="N43" s="9"/>
    </row>
    <row r="44" spans="1:14" s="10" customFormat="1" ht="15.75">
      <c r="A44" s="34">
        <v>111</v>
      </c>
      <c r="B44" s="12" t="s">
        <v>8</v>
      </c>
      <c r="C44" s="32">
        <v>635006</v>
      </c>
      <c r="D44" s="46" t="s">
        <v>35</v>
      </c>
      <c r="E44" s="126"/>
      <c r="F44" s="36">
        <v>1104</v>
      </c>
      <c r="G44" s="126"/>
      <c r="H44" s="36"/>
      <c r="I44" s="13"/>
      <c r="J44" s="36"/>
      <c r="K44" s="36"/>
      <c r="L44" s="9"/>
      <c r="M44" s="9"/>
      <c r="N44" s="9"/>
    </row>
    <row r="45" spans="1:14" s="10" customFormat="1" ht="15.75">
      <c r="A45" s="34">
        <v>41</v>
      </c>
      <c r="B45" s="12" t="s">
        <v>8</v>
      </c>
      <c r="C45" s="32">
        <v>635006</v>
      </c>
      <c r="D45" s="46" t="s">
        <v>366</v>
      </c>
      <c r="E45" s="126"/>
      <c r="F45" s="36">
        <v>999.67</v>
      </c>
      <c r="G45" s="126"/>
      <c r="H45" s="36"/>
      <c r="I45" s="13"/>
      <c r="J45" s="36"/>
      <c r="K45" s="36"/>
      <c r="L45" s="9"/>
      <c r="M45" s="9"/>
      <c r="N45" s="9"/>
    </row>
    <row r="46" spans="1:14" s="10" customFormat="1" ht="15.75">
      <c r="A46" s="34">
        <v>41</v>
      </c>
      <c r="B46" s="12" t="s">
        <v>8</v>
      </c>
      <c r="C46" s="32">
        <v>635006</v>
      </c>
      <c r="D46" s="46" t="s">
        <v>367</v>
      </c>
      <c r="E46" s="126">
        <v>138.26</v>
      </c>
      <c r="F46" s="36"/>
      <c r="G46" s="126"/>
      <c r="H46" s="36"/>
      <c r="I46" s="13"/>
      <c r="J46" s="36"/>
      <c r="K46" s="36"/>
      <c r="L46" s="9"/>
      <c r="M46" s="9"/>
      <c r="N46" s="9"/>
    </row>
    <row r="47" spans="1:14" s="10" customFormat="1" ht="15.75">
      <c r="A47" s="34">
        <v>41</v>
      </c>
      <c r="B47" s="12" t="s">
        <v>8</v>
      </c>
      <c r="C47" s="32">
        <v>635006</v>
      </c>
      <c r="D47" s="46" t="s">
        <v>368</v>
      </c>
      <c r="E47" s="126">
        <v>1680</v>
      </c>
      <c r="F47" s="36"/>
      <c r="G47" s="126">
        <v>20000</v>
      </c>
      <c r="H47" s="36">
        <v>20000</v>
      </c>
      <c r="I47" s="13">
        <v>100</v>
      </c>
      <c r="J47" s="36">
        <v>100</v>
      </c>
      <c r="K47" s="36">
        <v>100</v>
      </c>
      <c r="L47" s="9"/>
      <c r="M47" s="9"/>
      <c r="N47" s="9"/>
    </row>
    <row r="48" spans="1:14" s="10" customFormat="1" ht="15.75">
      <c r="A48" s="34">
        <v>41</v>
      </c>
      <c r="B48" s="12" t="s">
        <v>8</v>
      </c>
      <c r="C48" s="32">
        <v>635006</v>
      </c>
      <c r="D48" s="46" t="s">
        <v>369</v>
      </c>
      <c r="E48" s="126">
        <v>83.93</v>
      </c>
      <c r="F48" s="36">
        <v>1109.15</v>
      </c>
      <c r="G48" s="126">
        <v>1500</v>
      </c>
      <c r="H48" s="36">
        <v>1500</v>
      </c>
      <c r="I48" s="13">
        <v>21400</v>
      </c>
      <c r="J48" s="36">
        <v>21400</v>
      </c>
      <c r="K48" s="36">
        <v>21400</v>
      </c>
      <c r="L48" s="9"/>
      <c r="M48" s="9"/>
      <c r="N48" s="9"/>
    </row>
    <row r="49" spans="1:14" s="10" customFormat="1" ht="15.75">
      <c r="A49" s="34">
        <v>41</v>
      </c>
      <c r="B49" s="12" t="s">
        <v>8</v>
      </c>
      <c r="C49" s="32">
        <v>635009</v>
      </c>
      <c r="D49" s="46" t="s">
        <v>36</v>
      </c>
      <c r="E49" s="126"/>
      <c r="F49" s="36"/>
      <c r="G49" s="126"/>
      <c r="H49" s="36">
        <v>579</v>
      </c>
      <c r="I49" s="13"/>
      <c r="J49" s="36"/>
      <c r="K49" s="36"/>
      <c r="L49" s="9"/>
      <c r="M49" s="9"/>
      <c r="N49" s="9"/>
    </row>
    <row r="50" spans="1:14" s="17" customFormat="1" ht="15">
      <c r="A50" s="18"/>
      <c r="B50" s="19" t="s">
        <v>8</v>
      </c>
      <c r="C50" s="20">
        <v>635</v>
      </c>
      <c r="D50" s="47" t="s">
        <v>37</v>
      </c>
      <c r="E50" s="127">
        <f>SUM(E42:E49)</f>
        <v>1902.19</v>
      </c>
      <c r="F50" s="21">
        <f aca="true" t="shared" si="6" ref="F50:K50">SUM(F42:F49)</f>
        <v>3212.82</v>
      </c>
      <c r="G50" s="127">
        <f t="shared" si="6"/>
        <v>21700</v>
      </c>
      <c r="H50" s="21">
        <f t="shared" si="6"/>
        <v>22291.8</v>
      </c>
      <c r="I50" s="21">
        <f t="shared" si="6"/>
        <v>21700</v>
      </c>
      <c r="J50" s="21">
        <f t="shared" si="6"/>
        <v>21700</v>
      </c>
      <c r="K50" s="21">
        <f t="shared" si="6"/>
        <v>21700</v>
      </c>
      <c r="L50" s="16"/>
      <c r="M50" s="16"/>
      <c r="N50" s="16"/>
    </row>
    <row r="51" spans="1:14" s="10" customFormat="1" ht="15.75">
      <c r="A51" s="34">
        <v>41</v>
      </c>
      <c r="B51" s="12" t="s">
        <v>8</v>
      </c>
      <c r="C51" s="32">
        <v>637001</v>
      </c>
      <c r="D51" s="46" t="s">
        <v>38</v>
      </c>
      <c r="E51" s="126">
        <v>171</v>
      </c>
      <c r="F51" s="36">
        <v>140</v>
      </c>
      <c r="G51" s="126">
        <v>200</v>
      </c>
      <c r="H51" s="36">
        <v>200</v>
      </c>
      <c r="I51" s="13">
        <v>200</v>
      </c>
      <c r="J51" s="36">
        <v>200</v>
      </c>
      <c r="K51" s="36">
        <v>200</v>
      </c>
      <c r="L51" s="9"/>
      <c r="M51" s="9"/>
      <c r="N51" s="9"/>
    </row>
    <row r="52" spans="1:14" s="10" customFormat="1" ht="15.75">
      <c r="A52" s="34">
        <v>41</v>
      </c>
      <c r="B52" s="12" t="s">
        <v>8</v>
      </c>
      <c r="C52" s="32">
        <v>637003</v>
      </c>
      <c r="D52" s="46" t="s">
        <v>39</v>
      </c>
      <c r="E52" s="126">
        <v>369.12</v>
      </c>
      <c r="F52" s="36">
        <v>180</v>
      </c>
      <c r="G52" s="126">
        <v>500</v>
      </c>
      <c r="H52" s="36">
        <v>500</v>
      </c>
      <c r="I52" s="13">
        <v>500</v>
      </c>
      <c r="J52" s="36">
        <v>500</v>
      </c>
      <c r="K52" s="36">
        <v>500</v>
      </c>
      <c r="L52" s="9"/>
      <c r="M52" s="9"/>
      <c r="N52" s="9"/>
    </row>
    <row r="53" spans="1:14" s="10" customFormat="1" ht="15.75">
      <c r="A53" s="34">
        <v>41</v>
      </c>
      <c r="B53" s="12" t="s">
        <v>8</v>
      </c>
      <c r="C53" s="32">
        <v>637004</v>
      </c>
      <c r="D53" s="46" t="s">
        <v>40</v>
      </c>
      <c r="E53" s="126">
        <v>453.4</v>
      </c>
      <c r="F53" s="36">
        <v>661.58</v>
      </c>
      <c r="G53" s="126">
        <v>300</v>
      </c>
      <c r="H53" s="36">
        <v>487.2</v>
      </c>
      <c r="I53" s="13">
        <v>300</v>
      </c>
      <c r="J53" s="36">
        <v>300</v>
      </c>
      <c r="K53" s="36">
        <v>300</v>
      </c>
      <c r="L53" s="9"/>
      <c r="M53" s="9"/>
      <c r="N53" s="9"/>
    </row>
    <row r="54" spans="1:14" s="10" customFormat="1" ht="15.75">
      <c r="A54" s="34">
        <v>41</v>
      </c>
      <c r="B54" s="12" t="s">
        <v>8</v>
      </c>
      <c r="C54" s="32">
        <v>637005</v>
      </c>
      <c r="D54" s="46" t="s">
        <v>41</v>
      </c>
      <c r="E54" s="126"/>
      <c r="F54" s="36">
        <v>227</v>
      </c>
      <c r="G54" s="126"/>
      <c r="H54" s="36"/>
      <c r="I54" s="13"/>
      <c r="J54" s="36"/>
      <c r="K54" s="36"/>
      <c r="L54" s="9"/>
      <c r="M54" s="9"/>
      <c r="N54" s="9"/>
    </row>
    <row r="55" spans="1:14" s="10" customFormat="1" ht="15.75">
      <c r="A55" s="34">
        <v>41</v>
      </c>
      <c r="B55" s="12" t="s">
        <v>8</v>
      </c>
      <c r="C55" s="32">
        <v>637012</v>
      </c>
      <c r="D55" s="46" t="s">
        <v>42</v>
      </c>
      <c r="E55" s="126">
        <v>70.5</v>
      </c>
      <c r="F55" s="36"/>
      <c r="G55" s="126"/>
      <c r="H55" s="36">
        <v>1762.71</v>
      </c>
      <c r="I55" s="13"/>
      <c r="J55" s="36"/>
      <c r="K55" s="36"/>
      <c r="L55" s="9"/>
      <c r="M55" s="9"/>
      <c r="N55" s="9"/>
    </row>
    <row r="56" spans="1:14" s="10" customFormat="1" ht="15.75">
      <c r="A56" s="34">
        <v>41</v>
      </c>
      <c r="B56" s="12" t="s">
        <v>8</v>
      </c>
      <c r="C56" s="32">
        <v>637014</v>
      </c>
      <c r="D56" s="46" t="s">
        <v>43</v>
      </c>
      <c r="E56" s="126">
        <v>3668</v>
      </c>
      <c r="F56" s="36">
        <v>3960</v>
      </c>
      <c r="G56" s="126">
        <v>4000</v>
      </c>
      <c r="H56" s="36">
        <v>4000</v>
      </c>
      <c r="I56" s="13">
        <v>4000</v>
      </c>
      <c r="J56" s="36">
        <v>4000</v>
      </c>
      <c r="K56" s="36">
        <v>4000</v>
      </c>
      <c r="L56" s="9"/>
      <c r="M56" s="9"/>
      <c r="N56" s="9"/>
    </row>
    <row r="57" spans="1:14" s="10" customFormat="1" ht="15.75">
      <c r="A57" s="34">
        <v>41</v>
      </c>
      <c r="B57" s="12" t="s">
        <v>8</v>
      </c>
      <c r="C57" s="32">
        <v>637015</v>
      </c>
      <c r="D57" s="46" t="s">
        <v>44</v>
      </c>
      <c r="E57" s="126">
        <v>1068.71</v>
      </c>
      <c r="F57" s="36">
        <v>1068.71</v>
      </c>
      <c r="G57" s="126">
        <v>1100</v>
      </c>
      <c r="H57" s="36">
        <v>1100</v>
      </c>
      <c r="I57" s="13">
        <v>1100</v>
      </c>
      <c r="J57" s="36">
        <v>1100</v>
      </c>
      <c r="K57" s="36">
        <v>1100</v>
      </c>
      <c r="L57" s="9"/>
      <c r="M57" s="9"/>
      <c r="N57" s="9"/>
    </row>
    <row r="58" spans="1:14" s="10" customFormat="1" ht="15.75">
      <c r="A58" s="34">
        <v>41</v>
      </c>
      <c r="B58" s="12" t="s">
        <v>8</v>
      </c>
      <c r="C58" s="32">
        <v>637016</v>
      </c>
      <c r="D58" s="46" t="s">
        <v>45</v>
      </c>
      <c r="E58" s="126">
        <v>315.39</v>
      </c>
      <c r="F58" s="36">
        <v>606.42</v>
      </c>
      <c r="G58" s="126">
        <v>350</v>
      </c>
      <c r="H58" s="36">
        <v>350</v>
      </c>
      <c r="I58" s="13">
        <v>350</v>
      </c>
      <c r="J58" s="36">
        <v>350</v>
      </c>
      <c r="K58" s="36">
        <v>350</v>
      </c>
      <c r="L58" s="9"/>
      <c r="M58" s="9"/>
      <c r="N58" s="9"/>
    </row>
    <row r="59" spans="1:14" s="10" customFormat="1" ht="15.75">
      <c r="A59" s="34">
        <v>41</v>
      </c>
      <c r="B59" s="12" t="s">
        <v>8</v>
      </c>
      <c r="C59" s="32">
        <v>637026</v>
      </c>
      <c r="D59" s="46" t="s">
        <v>46</v>
      </c>
      <c r="E59" s="126">
        <v>208.4</v>
      </c>
      <c r="F59" s="36">
        <v>2400.62</v>
      </c>
      <c r="G59" s="126">
        <v>400</v>
      </c>
      <c r="H59" s="36">
        <v>400</v>
      </c>
      <c r="I59" s="13">
        <v>400</v>
      </c>
      <c r="J59" s="36">
        <v>400</v>
      </c>
      <c r="K59" s="36">
        <v>400</v>
      </c>
      <c r="L59" s="9"/>
      <c r="M59" s="9"/>
      <c r="N59" s="9"/>
    </row>
    <row r="60" spans="1:14" s="10" customFormat="1" ht="15.75">
      <c r="A60" s="34">
        <v>41</v>
      </c>
      <c r="B60" s="12" t="s">
        <v>8</v>
      </c>
      <c r="C60" s="32">
        <v>637027</v>
      </c>
      <c r="D60" s="46" t="s">
        <v>47</v>
      </c>
      <c r="E60" s="126">
        <v>1390.7</v>
      </c>
      <c r="F60" s="36">
        <v>790.7</v>
      </c>
      <c r="G60" s="126">
        <v>600</v>
      </c>
      <c r="H60" s="36">
        <v>600</v>
      </c>
      <c r="I60" s="13">
        <v>600</v>
      </c>
      <c r="J60" s="36">
        <v>600</v>
      </c>
      <c r="K60" s="36">
        <v>600</v>
      </c>
      <c r="L60" s="9"/>
      <c r="M60" s="9"/>
      <c r="N60" s="9"/>
    </row>
    <row r="61" spans="1:14" s="10" customFormat="1" ht="15.75">
      <c r="A61" s="34">
        <v>41</v>
      </c>
      <c r="B61" s="12" t="s">
        <v>8</v>
      </c>
      <c r="C61" s="32">
        <v>637031</v>
      </c>
      <c r="D61" s="46" t="s">
        <v>48</v>
      </c>
      <c r="E61" s="126">
        <v>5120.72</v>
      </c>
      <c r="F61" s="36"/>
      <c r="G61" s="126"/>
      <c r="H61" s="36">
        <v>1453.66</v>
      </c>
      <c r="I61" s="13"/>
      <c r="J61" s="36"/>
      <c r="K61" s="36"/>
      <c r="L61" s="9"/>
      <c r="M61" s="9"/>
      <c r="N61" s="9"/>
    </row>
    <row r="62" spans="1:14" s="10" customFormat="1" ht="15.75">
      <c r="A62" s="34">
        <v>41</v>
      </c>
      <c r="B62" s="12" t="s">
        <v>8</v>
      </c>
      <c r="C62" s="32">
        <v>637035</v>
      </c>
      <c r="D62" s="46" t="s">
        <v>389</v>
      </c>
      <c r="E62" s="126">
        <v>380</v>
      </c>
      <c r="F62" s="36"/>
      <c r="G62" s="126"/>
      <c r="H62" s="36"/>
      <c r="I62" s="13"/>
      <c r="J62" s="36"/>
      <c r="K62" s="36"/>
      <c r="L62" s="9"/>
      <c r="M62" s="9"/>
      <c r="N62" s="9"/>
    </row>
    <row r="63" spans="1:14" s="17" customFormat="1" ht="15">
      <c r="A63" s="18"/>
      <c r="B63" s="19" t="s">
        <v>8</v>
      </c>
      <c r="C63" s="20">
        <v>637</v>
      </c>
      <c r="D63" s="47" t="s">
        <v>49</v>
      </c>
      <c r="E63" s="127">
        <f>SUM(E51:E62)</f>
        <v>13215.94</v>
      </c>
      <c r="F63" s="21">
        <f aca="true" t="shared" si="7" ref="F63:K63">SUM(F51:F61)</f>
        <v>10035.03</v>
      </c>
      <c r="G63" s="127">
        <f t="shared" si="7"/>
        <v>7450</v>
      </c>
      <c r="H63" s="21">
        <f t="shared" si="7"/>
        <v>10853.57</v>
      </c>
      <c r="I63" s="21">
        <f t="shared" si="7"/>
        <v>7450</v>
      </c>
      <c r="J63" s="21">
        <f t="shared" si="7"/>
        <v>7450</v>
      </c>
      <c r="K63" s="21">
        <f t="shared" si="7"/>
        <v>7450</v>
      </c>
      <c r="L63" s="16"/>
      <c r="M63" s="16"/>
      <c r="N63" s="16"/>
    </row>
    <row r="64" spans="1:14" s="10" customFormat="1" ht="15.75">
      <c r="A64" s="143">
        <v>41</v>
      </c>
      <c r="B64" s="144" t="s">
        <v>8</v>
      </c>
      <c r="C64" s="145">
        <v>641006</v>
      </c>
      <c r="D64" s="146" t="s">
        <v>387</v>
      </c>
      <c r="E64" s="126">
        <v>284.7</v>
      </c>
      <c r="F64" s="126">
        <v>687.44</v>
      </c>
      <c r="G64" s="126">
        <v>285</v>
      </c>
      <c r="H64" s="126">
        <v>285</v>
      </c>
      <c r="I64" s="126">
        <v>285</v>
      </c>
      <c r="J64" s="126">
        <v>285</v>
      </c>
      <c r="K64" s="126">
        <v>285</v>
      </c>
      <c r="L64" s="25"/>
      <c r="M64" s="25"/>
      <c r="N64" s="25"/>
    </row>
    <row r="65" spans="1:14" s="10" customFormat="1" ht="15.75">
      <c r="A65" s="143">
        <v>41</v>
      </c>
      <c r="B65" s="144" t="s">
        <v>8</v>
      </c>
      <c r="C65" s="145">
        <v>641006</v>
      </c>
      <c r="D65" s="146" t="s">
        <v>385</v>
      </c>
      <c r="E65" s="126">
        <v>31.54</v>
      </c>
      <c r="F65" s="126">
        <v>31.47</v>
      </c>
      <c r="G65" s="126">
        <v>32</v>
      </c>
      <c r="H65" s="126">
        <v>32</v>
      </c>
      <c r="I65" s="126">
        <v>32</v>
      </c>
      <c r="J65" s="126">
        <v>32</v>
      </c>
      <c r="K65" s="126">
        <v>32</v>
      </c>
      <c r="L65" s="25"/>
      <c r="M65" s="25"/>
      <c r="N65" s="25"/>
    </row>
    <row r="66" spans="1:14" s="136" customFormat="1" ht="15.75">
      <c r="A66" s="143">
        <v>41</v>
      </c>
      <c r="B66" s="144" t="s">
        <v>8</v>
      </c>
      <c r="C66" s="145">
        <v>641006</v>
      </c>
      <c r="D66" s="146" t="s">
        <v>386</v>
      </c>
      <c r="E66" s="126">
        <v>47.5</v>
      </c>
      <c r="F66" s="126">
        <v>97.4</v>
      </c>
      <c r="G66" s="126">
        <v>50</v>
      </c>
      <c r="H66" s="126">
        <v>50</v>
      </c>
      <c r="I66" s="110">
        <v>50</v>
      </c>
      <c r="J66" s="126">
        <v>50</v>
      </c>
      <c r="K66" s="126">
        <v>50</v>
      </c>
      <c r="L66" s="135"/>
      <c r="M66" s="135"/>
      <c r="N66" s="135"/>
    </row>
    <row r="67" spans="1:14" s="17" customFormat="1" ht="15">
      <c r="A67" s="18"/>
      <c r="B67" s="19" t="s">
        <v>8</v>
      </c>
      <c r="C67" s="20">
        <v>641</v>
      </c>
      <c r="D67" s="47" t="s">
        <v>50</v>
      </c>
      <c r="E67" s="127">
        <f>SUM(E64:E66)</f>
        <v>363.74</v>
      </c>
      <c r="F67" s="127">
        <f aca="true" t="shared" si="8" ref="F67:K67">SUM(F64:F66)</f>
        <v>816.3100000000001</v>
      </c>
      <c r="G67" s="127">
        <f t="shared" si="8"/>
        <v>367</v>
      </c>
      <c r="H67" s="127">
        <f t="shared" si="8"/>
        <v>367</v>
      </c>
      <c r="I67" s="127">
        <f t="shared" si="8"/>
        <v>367</v>
      </c>
      <c r="J67" s="127">
        <f t="shared" si="8"/>
        <v>367</v>
      </c>
      <c r="K67" s="127">
        <f t="shared" si="8"/>
        <v>367</v>
      </c>
      <c r="L67" s="16"/>
      <c r="M67" s="16"/>
      <c r="N67" s="16"/>
    </row>
    <row r="68" spans="1:14" s="17" customFormat="1" ht="15">
      <c r="A68" s="18"/>
      <c r="B68" s="19"/>
      <c r="C68" s="20"/>
      <c r="D68" s="47"/>
      <c r="E68" s="127"/>
      <c r="F68" s="127"/>
      <c r="G68" s="127"/>
      <c r="H68" s="127"/>
      <c r="I68" s="127"/>
      <c r="J68" s="127"/>
      <c r="K68" s="127"/>
      <c r="L68" s="16"/>
      <c r="M68" s="16"/>
      <c r="N68" s="16"/>
    </row>
    <row r="69" spans="1:14" s="17" customFormat="1" ht="15.75">
      <c r="A69" s="208" t="s">
        <v>0</v>
      </c>
      <c r="B69" s="209" t="s">
        <v>1</v>
      </c>
      <c r="C69" s="209"/>
      <c r="D69" s="44"/>
      <c r="E69" s="177" t="s">
        <v>5</v>
      </c>
      <c r="F69" s="177"/>
      <c r="G69" s="177">
        <v>2014</v>
      </c>
      <c r="H69" s="177"/>
      <c r="I69" s="178" t="s">
        <v>57</v>
      </c>
      <c r="J69" s="179"/>
      <c r="K69" s="180"/>
      <c r="L69" s="16"/>
      <c r="M69" s="16"/>
      <c r="N69" s="16"/>
    </row>
    <row r="70" spans="1:14" s="17" customFormat="1" ht="30">
      <c r="A70" s="208"/>
      <c r="B70" s="115" t="s">
        <v>2</v>
      </c>
      <c r="C70" s="43" t="s">
        <v>3</v>
      </c>
      <c r="D70" s="45" t="s">
        <v>4</v>
      </c>
      <c r="E70" s="125">
        <v>2012</v>
      </c>
      <c r="F70" s="116">
        <v>2013</v>
      </c>
      <c r="G70" s="134" t="s">
        <v>6</v>
      </c>
      <c r="H70" s="124" t="s">
        <v>7</v>
      </c>
      <c r="I70" s="133">
        <v>2015</v>
      </c>
      <c r="J70" s="116">
        <v>2016</v>
      </c>
      <c r="K70" s="116">
        <v>2017</v>
      </c>
      <c r="L70" s="16"/>
      <c r="M70" s="16"/>
      <c r="N70" s="16"/>
    </row>
    <row r="71" spans="1:14" s="10" customFormat="1" ht="15.75">
      <c r="A71" s="34">
        <v>41</v>
      </c>
      <c r="B71" s="12" t="s">
        <v>8</v>
      </c>
      <c r="C71" s="32">
        <v>642002</v>
      </c>
      <c r="D71" s="46" t="s">
        <v>51</v>
      </c>
      <c r="E71" s="126">
        <v>433.03</v>
      </c>
      <c r="F71" s="36">
        <v>30.63</v>
      </c>
      <c r="G71" s="126">
        <v>430</v>
      </c>
      <c r="H71" s="36">
        <v>430</v>
      </c>
      <c r="I71" s="13">
        <v>430</v>
      </c>
      <c r="J71" s="36">
        <v>430</v>
      </c>
      <c r="K71" s="36">
        <v>430</v>
      </c>
      <c r="L71" s="9"/>
      <c r="M71" s="9"/>
      <c r="N71" s="9"/>
    </row>
    <row r="72" spans="1:14" s="10" customFormat="1" ht="15.75">
      <c r="A72" s="34">
        <v>41</v>
      </c>
      <c r="B72" s="12" t="s">
        <v>8</v>
      </c>
      <c r="C72" s="32">
        <v>642006</v>
      </c>
      <c r="D72" s="46" t="s">
        <v>52</v>
      </c>
      <c r="E72" s="126">
        <v>154.08</v>
      </c>
      <c r="F72" s="36">
        <v>155.67</v>
      </c>
      <c r="G72" s="126">
        <v>155</v>
      </c>
      <c r="H72" s="36">
        <v>155</v>
      </c>
      <c r="I72" s="13">
        <v>155</v>
      </c>
      <c r="J72" s="36">
        <v>155</v>
      </c>
      <c r="K72" s="36">
        <v>155</v>
      </c>
      <c r="L72" s="9"/>
      <c r="M72" s="9"/>
      <c r="N72" s="9"/>
    </row>
    <row r="73" spans="1:14" s="10" customFormat="1" ht="15.75">
      <c r="A73" s="34">
        <v>41</v>
      </c>
      <c r="B73" s="12" t="s">
        <v>8</v>
      </c>
      <c r="C73" s="32">
        <v>642014</v>
      </c>
      <c r="D73" s="46" t="s">
        <v>53</v>
      </c>
      <c r="E73" s="126"/>
      <c r="F73" s="36"/>
      <c r="G73" s="126"/>
      <c r="H73" s="36">
        <v>500</v>
      </c>
      <c r="I73" s="13"/>
      <c r="J73" s="36"/>
      <c r="K73" s="36"/>
      <c r="L73" s="9"/>
      <c r="M73" s="9"/>
      <c r="N73" s="9"/>
    </row>
    <row r="74" spans="1:14" s="10" customFormat="1" ht="15.75">
      <c r="A74" s="34">
        <v>41</v>
      </c>
      <c r="B74" s="12" t="s">
        <v>8</v>
      </c>
      <c r="C74" s="32">
        <v>642015</v>
      </c>
      <c r="D74" s="46" t="s">
        <v>329</v>
      </c>
      <c r="E74" s="126">
        <v>225.53</v>
      </c>
      <c r="F74" s="36"/>
      <c r="G74" s="126"/>
      <c r="H74" s="36"/>
      <c r="I74" s="13"/>
      <c r="J74" s="36"/>
      <c r="K74" s="36"/>
      <c r="L74" s="9"/>
      <c r="M74" s="9"/>
      <c r="N74" s="9"/>
    </row>
    <row r="75" spans="1:14" s="10" customFormat="1" ht="15.75">
      <c r="A75" s="34">
        <v>41</v>
      </c>
      <c r="B75" s="12" t="s">
        <v>8</v>
      </c>
      <c r="C75" s="32">
        <v>642026</v>
      </c>
      <c r="D75" s="46" t="s">
        <v>54</v>
      </c>
      <c r="E75" s="126"/>
      <c r="F75" s="36"/>
      <c r="G75" s="126">
        <v>165</v>
      </c>
      <c r="H75" s="36">
        <v>165</v>
      </c>
      <c r="I75" s="13">
        <v>165</v>
      </c>
      <c r="J75" s="36">
        <v>165</v>
      </c>
      <c r="K75" s="36">
        <v>165</v>
      </c>
      <c r="L75" s="9"/>
      <c r="M75" s="9"/>
      <c r="N75" s="9"/>
    </row>
    <row r="76" spans="1:14" s="17" customFormat="1" ht="30">
      <c r="A76" s="18"/>
      <c r="B76" s="19" t="s">
        <v>8</v>
      </c>
      <c r="C76" s="20">
        <v>642</v>
      </c>
      <c r="D76" s="47" t="s">
        <v>55</v>
      </c>
      <c r="E76" s="127">
        <f>SUM(E71:E75)</f>
        <v>812.64</v>
      </c>
      <c r="F76" s="21">
        <f aca="true" t="shared" si="9" ref="F76:K76">SUM(F71:F75)</f>
        <v>186.29999999999998</v>
      </c>
      <c r="G76" s="127">
        <f>SUM(G71:G75)</f>
        <v>750</v>
      </c>
      <c r="H76" s="21">
        <f t="shared" si="9"/>
        <v>1250</v>
      </c>
      <c r="I76" s="21">
        <f t="shared" si="9"/>
        <v>750</v>
      </c>
      <c r="J76" s="21">
        <f t="shared" si="9"/>
        <v>750</v>
      </c>
      <c r="K76" s="21">
        <f t="shared" si="9"/>
        <v>750</v>
      </c>
      <c r="L76" s="16"/>
      <c r="M76" s="16"/>
      <c r="N76" s="16"/>
    </row>
    <row r="77" spans="1:14" s="15" customFormat="1" ht="15.75">
      <c r="A77" s="119"/>
      <c r="B77" s="7" t="s">
        <v>8</v>
      </c>
      <c r="C77" s="211" t="s">
        <v>56</v>
      </c>
      <c r="D77" s="212"/>
      <c r="E77" s="123">
        <f aca="true" t="shared" si="10" ref="E77:K77">SUM(E6,E14,E16,E26,E33,E41,E50,E63,E67,E76)</f>
        <v>112680.59000000001</v>
      </c>
      <c r="F77" s="122">
        <f t="shared" si="10"/>
        <v>105641.25000000001</v>
      </c>
      <c r="G77" s="123">
        <f t="shared" si="10"/>
        <v>157164</v>
      </c>
      <c r="H77" s="122">
        <f t="shared" si="10"/>
        <v>167545.18</v>
      </c>
      <c r="I77" s="14">
        <f t="shared" si="10"/>
        <v>157164</v>
      </c>
      <c r="J77" s="122">
        <f t="shared" si="10"/>
        <v>157164</v>
      </c>
      <c r="K77" s="122">
        <f t="shared" si="10"/>
        <v>157164</v>
      </c>
      <c r="L77" s="3"/>
      <c r="M77" s="3"/>
      <c r="N77" s="3"/>
    </row>
    <row r="78" spans="1:14" s="10" customFormat="1" ht="15.75">
      <c r="A78" s="34">
        <v>111</v>
      </c>
      <c r="B78" s="12" t="s">
        <v>58</v>
      </c>
      <c r="C78" s="32">
        <v>637012</v>
      </c>
      <c r="D78" s="46" t="s">
        <v>42</v>
      </c>
      <c r="E78" s="126">
        <v>108.37</v>
      </c>
      <c r="F78" s="36">
        <v>130.32</v>
      </c>
      <c r="G78" s="126"/>
      <c r="H78" s="36">
        <v>34.15</v>
      </c>
      <c r="I78" s="13"/>
      <c r="J78" s="36"/>
      <c r="K78" s="36"/>
      <c r="L78" s="9"/>
      <c r="M78" s="9"/>
      <c r="N78" s="9"/>
    </row>
    <row r="79" spans="1:14" s="10" customFormat="1" ht="15.75">
      <c r="A79" s="34">
        <v>41</v>
      </c>
      <c r="B79" s="12" t="s">
        <v>58</v>
      </c>
      <c r="C79" s="32">
        <v>637012</v>
      </c>
      <c r="D79" s="46" t="s">
        <v>42</v>
      </c>
      <c r="E79" s="126">
        <v>974.97</v>
      </c>
      <c r="F79" s="36">
        <v>659.25</v>
      </c>
      <c r="G79" s="126">
        <v>700</v>
      </c>
      <c r="H79" s="36">
        <v>737.32</v>
      </c>
      <c r="I79" s="13">
        <v>700</v>
      </c>
      <c r="J79" s="36">
        <v>700</v>
      </c>
      <c r="K79" s="36">
        <v>700</v>
      </c>
      <c r="L79" s="9"/>
      <c r="M79" s="9"/>
      <c r="N79" s="9"/>
    </row>
    <row r="80" spans="1:14" s="10" customFormat="1" ht="15.75">
      <c r="A80" s="34">
        <v>41</v>
      </c>
      <c r="B80" s="12" t="s">
        <v>58</v>
      </c>
      <c r="C80" s="32">
        <v>637035</v>
      </c>
      <c r="D80" s="46" t="s">
        <v>59</v>
      </c>
      <c r="E80" s="126"/>
      <c r="F80" s="36">
        <v>6.29</v>
      </c>
      <c r="G80" s="126"/>
      <c r="H80" s="36">
        <v>2.06</v>
      </c>
      <c r="I80" s="13"/>
      <c r="J80" s="36"/>
      <c r="K80" s="36"/>
      <c r="L80" s="9"/>
      <c r="M80" s="9"/>
      <c r="N80" s="9"/>
    </row>
    <row r="81" spans="1:14" s="17" customFormat="1" ht="15">
      <c r="A81" s="18"/>
      <c r="B81" s="19" t="s">
        <v>58</v>
      </c>
      <c r="C81" s="20">
        <v>637</v>
      </c>
      <c r="D81" s="47" t="s">
        <v>49</v>
      </c>
      <c r="E81" s="127">
        <f>SUM(E78:E80)</f>
        <v>1083.3400000000001</v>
      </c>
      <c r="F81" s="21">
        <f aca="true" t="shared" si="11" ref="F81:K81">SUM(F78:F80)</f>
        <v>795.8599999999999</v>
      </c>
      <c r="G81" s="127">
        <f t="shared" si="11"/>
        <v>700</v>
      </c>
      <c r="H81" s="21">
        <f t="shared" si="11"/>
        <v>773.53</v>
      </c>
      <c r="I81" s="21">
        <f t="shared" si="11"/>
        <v>700</v>
      </c>
      <c r="J81" s="21">
        <f t="shared" si="11"/>
        <v>700</v>
      </c>
      <c r="K81" s="21">
        <f t="shared" si="11"/>
        <v>700</v>
      </c>
      <c r="L81" s="16"/>
      <c r="M81" s="16"/>
      <c r="N81" s="16"/>
    </row>
    <row r="82" spans="1:14" s="4" customFormat="1" ht="15.75">
      <c r="A82" s="119"/>
      <c r="B82" s="7" t="s">
        <v>58</v>
      </c>
      <c r="C82" s="210" t="s">
        <v>60</v>
      </c>
      <c r="D82" s="213"/>
      <c r="E82" s="123">
        <f>SUM(E81)</f>
        <v>1083.3400000000001</v>
      </c>
      <c r="F82" s="122">
        <f aca="true" t="shared" si="12" ref="F82:K82">SUM(F81)</f>
        <v>795.8599999999999</v>
      </c>
      <c r="G82" s="123">
        <f t="shared" si="12"/>
        <v>700</v>
      </c>
      <c r="H82" s="122">
        <f t="shared" si="12"/>
        <v>773.53</v>
      </c>
      <c r="I82" s="14">
        <f t="shared" si="12"/>
        <v>700</v>
      </c>
      <c r="J82" s="122">
        <f t="shared" si="12"/>
        <v>700</v>
      </c>
      <c r="K82" s="122">
        <f t="shared" si="12"/>
        <v>700</v>
      </c>
      <c r="L82" s="3"/>
      <c r="M82" s="3"/>
      <c r="N82" s="3"/>
    </row>
    <row r="83" spans="1:14" s="10" customFormat="1" ht="15.75">
      <c r="A83" s="34">
        <v>111</v>
      </c>
      <c r="B83" s="12" t="s">
        <v>61</v>
      </c>
      <c r="C83" s="32">
        <v>611</v>
      </c>
      <c r="D83" s="46" t="s">
        <v>62</v>
      </c>
      <c r="E83" s="126">
        <v>1475.6</v>
      </c>
      <c r="F83" s="36">
        <v>1497.5</v>
      </c>
      <c r="G83" s="126">
        <v>1475.6</v>
      </c>
      <c r="H83" s="36">
        <v>1475.6</v>
      </c>
      <c r="I83" s="13">
        <v>1475.6</v>
      </c>
      <c r="J83" s="36">
        <v>1475.6</v>
      </c>
      <c r="K83" s="36">
        <v>1475.6</v>
      </c>
      <c r="L83" s="9"/>
      <c r="M83" s="9"/>
      <c r="N83" s="9"/>
    </row>
    <row r="84" spans="1:14" s="17" customFormat="1" ht="15">
      <c r="A84" s="18"/>
      <c r="B84" s="19" t="s">
        <v>61</v>
      </c>
      <c r="C84" s="20" t="s">
        <v>10</v>
      </c>
      <c r="D84" s="47" t="s">
        <v>63</v>
      </c>
      <c r="E84" s="127">
        <f>SUM(E83)</f>
        <v>1475.6</v>
      </c>
      <c r="F84" s="21">
        <f aca="true" t="shared" si="13" ref="F84:K84">SUM(F83)</f>
        <v>1497.5</v>
      </c>
      <c r="G84" s="127">
        <f t="shared" si="13"/>
        <v>1475.6</v>
      </c>
      <c r="H84" s="21">
        <f t="shared" si="13"/>
        <v>1475.6</v>
      </c>
      <c r="I84" s="21">
        <f t="shared" si="13"/>
        <v>1475.6</v>
      </c>
      <c r="J84" s="21">
        <f t="shared" si="13"/>
        <v>1475.6</v>
      </c>
      <c r="K84" s="21">
        <f t="shared" si="13"/>
        <v>1475.6</v>
      </c>
      <c r="L84" s="16"/>
      <c r="M84" s="16"/>
      <c r="N84" s="16"/>
    </row>
    <row r="85" spans="1:14" s="10" customFormat="1" ht="31.5">
      <c r="A85" s="34">
        <v>111</v>
      </c>
      <c r="B85" s="12" t="s">
        <v>61</v>
      </c>
      <c r="C85" s="32">
        <v>623</v>
      </c>
      <c r="D85" s="46" t="s">
        <v>64</v>
      </c>
      <c r="E85" s="126">
        <v>147.55</v>
      </c>
      <c r="F85" s="36">
        <v>149.84</v>
      </c>
      <c r="G85" s="126">
        <v>147.55</v>
      </c>
      <c r="H85" s="36">
        <v>147.55</v>
      </c>
      <c r="I85" s="13">
        <v>147.55</v>
      </c>
      <c r="J85" s="36">
        <v>147.55</v>
      </c>
      <c r="K85" s="36">
        <v>147.55</v>
      </c>
      <c r="L85" s="9"/>
      <c r="M85" s="9"/>
      <c r="N85" s="9"/>
    </row>
    <row r="86" spans="1:14" s="10" customFormat="1" ht="31.5">
      <c r="A86" s="34"/>
      <c r="B86" s="12" t="s">
        <v>61</v>
      </c>
      <c r="C86" s="32" t="s">
        <v>178</v>
      </c>
      <c r="D86" s="46" t="s">
        <v>65</v>
      </c>
      <c r="E86" s="126">
        <v>368.15</v>
      </c>
      <c r="F86" s="36">
        <v>373.56</v>
      </c>
      <c r="G86" s="126">
        <v>368.15</v>
      </c>
      <c r="H86" s="36">
        <v>368.15</v>
      </c>
      <c r="I86" s="13">
        <v>368.15</v>
      </c>
      <c r="J86" s="36">
        <v>368.15</v>
      </c>
      <c r="K86" s="36">
        <v>368.15</v>
      </c>
      <c r="L86" s="9"/>
      <c r="M86" s="9"/>
      <c r="N86" s="9"/>
    </row>
    <row r="87" spans="1:14" s="17" customFormat="1" ht="15">
      <c r="A87" s="18"/>
      <c r="B87" s="19" t="s">
        <v>61</v>
      </c>
      <c r="C87" s="20" t="s">
        <v>18</v>
      </c>
      <c r="D87" s="47" t="s">
        <v>66</v>
      </c>
      <c r="E87" s="127">
        <f>SUM(E85:E86)</f>
        <v>515.7</v>
      </c>
      <c r="F87" s="21">
        <f aca="true" t="shared" si="14" ref="F87:K87">SUM(F85:F86)</f>
        <v>523.4</v>
      </c>
      <c r="G87" s="127">
        <f t="shared" si="14"/>
        <v>515.7</v>
      </c>
      <c r="H87" s="21">
        <f t="shared" si="14"/>
        <v>515.7</v>
      </c>
      <c r="I87" s="21">
        <f t="shared" si="14"/>
        <v>515.7</v>
      </c>
      <c r="J87" s="21">
        <f t="shared" si="14"/>
        <v>515.7</v>
      </c>
      <c r="K87" s="21">
        <f t="shared" si="14"/>
        <v>515.7</v>
      </c>
      <c r="L87" s="16"/>
      <c r="M87" s="16"/>
      <c r="N87" s="16"/>
    </row>
    <row r="88" spans="1:14" s="10" customFormat="1" ht="15">
      <c r="A88" s="34"/>
      <c r="B88" s="35" t="s">
        <v>61</v>
      </c>
      <c r="C88" s="32">
        <v>631001</v>
      </c>
      <c r="D88" s="48" t="s">
        <v>276</v>
      </c>
      <c r="E88" s="126">
        <v>18.46</v>
      </c>
      <c r="F88" s="36">
        <v>18.38</v>
      </c>
      <c r="G88" s="126">
        <v>18.46</v>
      </c>
      <c r="H88" s="36">
        <v>18.46</v>
      </c>
      <c r="I88" s="36">
        <v>18.46</v>
      </c>
      <c r="J88" s="36">
        <v>18.46</v>
      </c>
      <c r="K88" s="36">
        <v>18.46</v>
      </c>
      <c r="L88" s="25"/>
      <c r="M88" s="25"/>
      <c r="N88" s="25"/>
    </row>
    <row r="89" spans="1:14" s="17" customFormat="1" ht="15">
      <c r="A89" s="18"/>
      <c r="B89" s="19" t="s">
        <v>61</v>
      </c>
      <c r="C89" s="20">
        <v>631</v>
      </c>
      <c r="D89" s="47" t="s">
        <v>20</v>
      </c>
      <c r="E89" s="127">
        <f aca="true" t="shared" si="15" ref="E89:K89">SUM(E88)</f>
        <v>18.46</v>
      </c>
      <c r="F89" s="21">
        <f t="shared" si="15"/>
        <v>18.38</v>
      </c>
      <c r="G89" s="127">
        <f t="shared" si="15"/>
        <v>18.46</v>
      </c>
      <c r="H89" s="21">
        <f t="shared" si="15"/>
        <v>18.46</v>
      </c>
      <c r="I89" s="21">
        <f t="shared" si="15"/>
        <v>18.46</v>
      </c>
      <c r="J89" s="21">
        <f t="shared" si="15"/>
        <v>18.46</v>
      </c>
      <c r="K89" s="21">
        <f t="shared" si="15"/>
        <v>18.46</v>
      </c>
      <c r="L89" s="16"/>
      <c r="M89" s="16"/>
      <c r="N89" s="16"/>
    </row>
    <row r="90" spans="1:14" s="10" customFormat="1" ht="15.75">
      <c r="A90" s="34">
        <v>111</v>
      </c>
      <c r="B90" s="12" t="s">
        <v>61</v>
      </c>
      <c r="C90" s="32">
        <v>632001</v>
      </c>
      <c r="D90" s="46" t="s">
        <v>67</v>
      </c>
      <c r="E90" s="126">
        <v>457.66</v>
      </c>
      <c r="F90" s="36">
        <v>500.05</v>
      </c>
      <c r="G90" s="126">
        <v>457.66</v>
      </c>
      <c r="H90" s="36">
        <v>457.66</v>
      </c>
      <c r="I90" s="13">
        <v>457.66</v>
      </c>
      <c r="J90" s="36">
        <v>457.66</v>
      </c>
      <c r="K90" s="36">
        <v>457.66</v>
      </c>
      <c r="L90" s="9"/>
      <c r="M90" s="9"/>
      <c r="N90" s="9"/>
    </row>
    <row r="91" spans="1:14" s="10" customFormat="1" ht="15.75">
      <c r="A91" s="34"/>
      <c r="B91" s="12" t="s">
        <v>61</v>
      </c>
      <c r="C91" s="32">
        <v>632003</v>
      </c>
      <c r="D91" s="46" t="s">
        <v>68</v>
      </c>
      <c r="E91" s="126">
        <v>15</v>
      </c>
      <c r="F91" s="36">
        <v>14</v>
      </c>
      <c r="G91" s="126">
        <v>15</v>
      </c>
      <c r="H91" s="36">
        <v>15</v>
      </c>
      <c r="I91" s="13">
        <v>15</v>
      </c>
      <c r="J91" s="36">
        <v>15</v>
      </c>
      <c r="K91" s="36">
        <v>15</v>
      </c>
      <c r="L91" s="9"/>
      <c r="M91" s="9"/>
      <c r="N91" s="9"/>
    </row>
    <row r="92" spans="1:14" s="17" customFormat="1" ht="15">
      <c r="A92" s="18"/>
      <c r="B92" s="19" t="s">
        <v>61</v>
      </c>
      <c r="C92" s="20">
        <v>632</v>
      </c>
      <c r="D92" s="47" t="s">
        <v>69</v>
      </c>
      <c r="E92" s="127">
        <f>SUM(E90:E91)</f>
        <v>472.66</v>
      </c>
      <c r="F92" s="21">
        <f aca="true" t="shared" si="16" ref="F92:K92">SUM(F90:F91)</f>
        <v>514.05</v>
      </c>
      <c r="G92" s="127">
        <f t="shared" si="16"/>
        <v>472.66</v>
      </c>
      <c r="H92" s="21">
        <f t="shared" si="16"/>
        <v>472.66</v>
      </c>
      <c r="I92" s="21">
        <f t="shared" si="16"/>
        <v>472.66</v>
      </c>
      <c r="J92" s="21">
        <f t="shared" si="16"/>
        <v>472.66</v>
      </c>
      <c r="K92" s="21">
        <f t="shared" si="16"/>
        <v>472.66</v>
      </c>
      <c r="L92" s="16"/>
      <c r="M92" s="16"/>
      <c r="N92" s="16"/>
    </row>
    <row r="93" spans="1:14" s="10" customFormat="1" ht="15.75">
      <c r="A93" s="34"/>
      <c r="B93" s="12" t="s">
        <v>61</v>
      </c>
      <c r="C93" s="32">
        <v>633006</v>
      </c>
      <c r="D93" s="46" t="s">
        <v>70</v>
      </c>
      <c r="E93" s="126">
        <v>80.95</v>
      </c>
      <c r="F93" s="36">
        <v>54.64</v>
      </c>
      <c r="G93" s="126">
        <v>80</v>
      </c>
      <c r="H93" s="36">
        <v>80</v>
      </c>
      <c r="I93" s="13">
        <v>80</v>
      </c>
      <c r="J93" s="36">
        <v>80</v>
      </c>
      <c r="K93" s="36">
        <v>80</v>
      </c>
      <c r="L93" s="9"/>
      <c r="M93" s="9"/>
      <c r="N93" s="9"/>
    </row>
    <row r="94" spans="1:14" s="10" customFormat="1" ht="15.75">
      <c r="A94" s="34">
        <v>111</v>
      </c>
      <c r="B94" s="12" t="s">
        <v>61</v>
      </c>
      <c r="C94" s="32">
        <v>633009</v>
      </c>
      <c r="D94" s="46" t="s">
        <v>277</v>
      </c>
      <c r="E94" s="126">
        <v>15</v>
      </c>
      <c r="F94" s="36"/>
      <c r="G94" s="126">
        <v>15</v>
      </c>
      <c r="H94" s="36">
        <v>15</v>
      </c>
      <c r="I94" s="13">
        <v>15</v>
      </c>
      <c r="J94" s="36">
        <v>15</v>
      </c>
      <c r="K94" s="36">
        <v>15</v>
      </c>
      <c r="L94" s="9"/>
      <c r="M94" s="9"/>
      <c r="N94" s="9"/>
    </row>
    <row r="95" spans="1:14" s="10" customFormat="1" ht="31.5">
      <c r="A95" s="34">
        <v>111</v>
      </c>
      <c r="B95" s="12" t="s">
        <v>61</v>
      </c>
      <c r="C95" s="32">
        <v>633010</v>
      </c>
      <c r="D95" s="46" t="s">
        <v>71</v>
      </c>
      <c r="E95" s="126">
        <v>99.58</v>
      </c>
      <c r="F95" s="36">
        <v>99.58</v>
      </c>
      <c r="G95" s="126">
        <v>99.58</v>
      </c>
      <c r="H95" s="36">
        <v>99.58</v>
      </c>
      <c r="I95" s="13">
        <v>99.58</v>
      </c>
      <c r="J95" s="36">
        <v>99.58</v>
      </c>
      <c r="K95" s="36">
        <v>99.58</v>
      </c>
      <c r="L95" s="9"/>
      <c r="M95" s="9"/>
      <c r="N95" s="9"/>
    </row>
    <row r="96" spans="1:14" s="17" customFormat="1" ht="15">
      <c r="A96" s="18" t="s">
        <v>72</v>
      </c>
      <c r="B96" s="19" t="s">
        <v>61</v>
      </c>
      <c r="C96" s="20">
        <v>633</v>
      </c>
      <c r="D96" s="47" t="s">
        <v>29</v>
      </c>
      <c r="E96" s="127">
        <f>SUM(E93:E95)</f>
        <v>195.53</v>
      </c>
      <c r="F96" s="21">
        <f aca="true" t="shared" si="17" ref="F96:K96">SUM(F93:F95)</f>
        <v>154.22</v>
      </c>
      <c r="G96" s="127">
        <f t="shared" si="17"/>
        <v>194.57999999999998</v>
      </c>
      <c r="H96" s="21">
        <f t="shared" si="17"/>
        <v>194.57999999999998</v>
      </c>
      <c r="I96" s="21">
        <f t="shared" si="17"/>
        <v>194.57999999999998</v>
      </c>
      <c r="J96" s="21">
        <f t="shared" si="17"/>
        <v>194.57999999999998</v>
      </c>
      <c r="K96" s="21">
        <f t="shared" si="17"/>
        <v>194.57999999999998</v>
      </c>
      <c r="L96" s="16"/>
      <c r="M96" s="16"/>
      <c r="N96" s="16"/>
    </row>
    <row r="97" spans="1:14" s="10" customFormat="1" ht="15.75">
      <c r="A97" s="34">
        <v>111</v>
      </c>
      <c r="B97" s="12" t="s">
        <v>61</v>
      </c>
      <c r="C97" s="32">
        <v>637001</v>
      </c>
      <c r="D97" s="46" t="s">
        <v>73</v>
      </c>
      <c r="E97" s="126">
        <v>110</v>
      </c>
      <c r="F97" s="36">
        <v>110</v>
      </c>
      <c r="G97" s="126">
        <v>110</v>
      </c>
      <c r="H97" s="36">
        <v>110</v>
      </c>
      <c r="I97" s="13">
        <v>110</v>
      </c>
      <c r="J97" s="36">
        <v>110</v>
      </c>
      <c r="K97" s="36">
        <v>110</v>
      </c>
      <c r="L97" s="9"/>
      <c r="M97" s="9"/>
      <c r="N97" s="9"/>
    </row>
    <row r="98" spans="1:14" s="17" customFormat="1" ht="15">
      <c r="A98" s="18"/>
      <c r="B98" s="19" t="s">
        <v>61</v>
      </c>
      <c r="C98" s="20">
        <v>637</v>
      </c>
      <c r="D98" s="47" t="s">
        <v>49</v>
      </c>
      <c r="E98" s="127">
        <f>SUM(E97)</f>
        <v>110</v>
      </c>
      <c r="F98" s="21">
        <f aca="true" t="shared" si="18" ref="F98:K98">SUM(F97)</f>
        <v>110</v>
      </c>
      <c r="G98" s="127">
        <f t="shared" si="18"/>
        <v>110</v>
      </c>
      <c r="H98" s="21">
        <f t="shared" si="18"/>
        <v>110</v>
      </c>
      <c r="I98" s="21">
        <f t="shared" si="18"/>
        <v>110</v>
      </c>
      <c r="J98" s="21">
        <f t="shared" si="18"/>
        <v>110</v>
      </c>
      <c r="K98" s="21">
        <f t="shared" si="18"/>
        <v>110</v>
      </c>
      <c r="L98" s="16"/>
      <c r="M98" s="16"/>
      <c r="N98" s="16"/>
    </row>
    <row r="99" spans="1:14" s="4" customFormat="1" ht="15.75">
      <c r="A99" s="119" t="s">
        <v>72</v>
      </c>
      <c r="B99" s="7" t="s">
        <v>61</v>
      </c>
      <c r="C99" s="210" t="s">
        <v>74</v>
      </c>
      <c r="D99" s="213"/>
      <c r="E99" s="123">
        <f>SUM(E98,E96,E92,E87,E89,E84)</f>
        <v>2787.95</v>
      </c>
      <c r="F99" s="123">
        <f aca="true" t="shared" si="19" ref="F99:K99">SUM(F98,F96,F92,F87,F89,F84)</f>
        <v>2817.55</v>
      </c>
      <c r="G99" s="123">
        <f t="shared" si="19"/>
        <v>2787</v>
      </c>
      <c r="H99" s="123">
        <f t="shared" si="19"/>
        <v>2787</v>
      </c>
      <c r="I99" s="56">
        <f t="shared" si="19"/>
        <v>2787</v>
      </c>
      <c r="J99" s="123">
        <f t="shared" si="19"/>
        <v>2787</v>
      </c>
      <c r="K99" s="123">
        <f t="shared" si="19"/>
        <v>2787</v>
      </c>
      <c r="L99" s="3"/>
      <c r="M99" s="3"/>
      <c r="N99" s="3"/>
    </row>
    <row r="100" spans="1:14" s="10" customFormat="1" ht="15.75">
      <c r="A100" s="34">
        <v>111</v>
      </c>
      <c r="B100" s="12" t="s">
        <v>75</v>
      </c>
      <c r="C100" s="32">
        <v>611</v>
      </c>
      <c r="D100" s="46" t="s">
        <v>76</v>
      </c>
      <c r="E100" s="126">
        <v>50</v>
      </c>
      <c r="F100" s="36">
        <v>100</v>
      </c>
      <c r="G100" s="126"/>
      <c r="H100" s="36">
        <v>69.74</v>
      </c>
      <c r="I100" s="13"/>
      <c r="J100" s="36"/>
      <c r="K100" s="36"/>
      <c r="L100" s="9"/>
      <c r="M100" s="9"/>
      <c r="N100" s="9"/>
    </row>
    <row r="101" spans="1:14" s="17" customFormat="1" ht="15">
      <c r="A101" s="18"/>
      <c r="B101" s="19" t="s">
        <v>75</v>
      </c>
      <c r="C101" s="20">
        <v>611</v>
      </c>
      <c r="D101" s="47" t="s">
        <v>76</v>
      </c>
      <c r="E101" s="127">
        <f>SUM(E100)</f>
        <v>50</v>
      </c>
      <c r="F101" s="21">
        <f aca="true" t="shared" si="20" ref="F101:K101">SUM(F100)</f>
        <v>100</v>
      </c>
      <c r="G101" s="127">
        <f t="shared" si="20"/>
        <v>0</v>
      </c>
      <c r="H101" s="21">
        <f t="shared" si="20"/>
        <v>69.74</v>
      </c>
      <c r="I101" s="21">
        <f t="shared" si="20"/>
        <v>0</v>
      </c>
      <c r="J101" s="21">
        <f t="shared" si="20"/>
        <v>0</v>
      </c>
      <c r="K101" s="21">
        <f t="shared" si="20"/>
        <v>0</v>
      </c>
      <c r="L101" s="16"/>
      <c r="M101" s="16"/>
      <c r="N101" s="16"/>
    </row>
    <row r="102" spans="1:14" s="17" customFormat="1" ht="15">
      <c r="A102" s="121"/>
      <c r="B102" s="152"/>
      <c r="C102" s="153"/>
      <c r="D102" s="154"/>
      <c r="E102" s="155"/>
      <c r="F102" s="156"/>
      <c r="G102" s="155"/>
      <c r="H102" s="156"/>
      <c r="I102" s="156"/>
      <c r="J102" s="156"/>
      <c r="K102" s="156"/>
      <c r="L102" s="16"/>
      <c r="M102" s="16"/>
      <c r="N102" s="16"/>
    </row>
    <row r="103" spans="1:14" s="17" customFormat="1" ht="15">
      <c r="A103" s="121"/>
      <c r="B103" s="152"/>
      <c r="C103" s="153"/>
      <c r="D103" s="154"/>
      <c r="E103" s="155"/>
      <c r="F103" s="156"/>
      <c r="G103" s="155"/>
      <c r="H103" s="156"/>
      <c r="I103" s="156"/>
      <c r="J103" s="156"/>
      <c r="K103" s="156"/>
      <c r="L103" s="16"/>
      <c r="M103" s="16"/>
      <c r="N103" s="16"/>
    </row>
    <row r="104" spans="1:14" s="17" customFormat="1" ht="15.75">
      <c r="A104" s="208" t="s">
        <v>0</v>
      </c>
      <c r="B104" s="209" t="s">
        <v>1</v>
      </c>
      <c r="C104" s="209"/>
      <c r="D104" s="44"/>
      <c r="E104" s="177" t="s">
        <v>5</v>
      </c>
      <c r="F104" s="177"/>
      <c r="G104" s="177">
        <v>2014</v>
      </c>
      <c r="H104" s="177"/>
      <c r="I104" s="178" t="s">
        <v>57</v>
      </c>
      <c r="J104" s="179"/>
      <c r="K104" s="180"/>
      <c r="L104" s="16"/>
      <c r="M104" s="16"/>
      <c r="N104" s="16"/>
    </row>
    <row r="105" spans="1:14" s="17" customFormat="1" ht="30">
      <c r="A105" s="208"/>
      <c r="B105" s="115" t="s">
        <v>2</v>
      </c>
      <c r="C105" s="43" t="s">
        <v>3</v>
      </c>
      <c r="D105" s="45" t="s">
        <v>4</v>
      </c>
      <c r="E105" s="125">
        <v>2012</v>
      </c>
      <c r="F105" s="116">
        <v>2013</v>
      </c>
      <c r="G105" s="134" t="s">
        <v>6</v>
      </c>
      <c r="H105" s="124" t="s">
        <v>7</v>
      </c>
      <c r="I105" s="133">
        <v>2015</v>
      </c>
      <c r="J105" s="116">
        <v>2016</v>
      </c>
      <c r="K105" s="116">
        <v>2017</v>
      </c>
      <c r="L105" s="16"/>
      <c r="M105" s="16"/>
      <c r="N105" s="16"/>
    </row>
    <row r="106" spans="1:14" s="10" customFormat="1" ht="15.75">
      <c r="A106" s="34">
        <v>111</v>
      </c>
      <c r="B106" s="12" t="s">
        <v>75</v>
      </c>
      <c r="C106" s="32" t="s">
        <v>18</v>
      </c>
      <c r="D106" s="46" t="s">
        <v>77</v>
      </c>
      <c r="E106" s="126">
        <v>8.72</v>
      </c>
      <c r="F106" s="36">
        <v>96.95</v>
      </c>
      <c r="G106" s="126"/>
      <c r="H106" s="36">
        <v>69.76</v>
      </c>
      <c r="I106" s="13"/>
      <c r="J106" s="36"/>
      <c r="K106" s="36"/>
      <c r="L106" s="9"/>
      <c r="M106" s="9"/>
      <c r="N106" s="9"/>
    </row>
    <row r="107" spans="1:14" s="10" customFormat="1" ht="15.75">
      <c r="A107" s="34">
        <v>111</v>
      </c>
      <c r="B107" s="12" t="s">
        <v>75</v>
      </c>
      <c r="C107" s="32" t="s">
        <v>18</v>
      </c>
      <c r="D107" s="46" t="s">
        <v>79</v>
      </c>
      <c r="E107" s="126">
        <v>26.37</v>
      </c>
      <c r="F107" s="36">
        <v>34.19</v>
      </c>
      <c r="G107" s="126"/>
      <c r="H107" s="36">
        <v>9.29</v>
      </c>
      <c r="I107" s="13"/>
      <c r="J107" s="36"/>
      <c r="K107" s="36"/>
      <c r="L107" s="9"/>
      <c r="M107" s="9"/>
      <c r="N107" s="9"/>
    </row>
    <row r="108" spans="1:14" s="17" customFormat="1" ht="30">
      <c r="A108" s="18"/>
      <c r="B108" s="19" t="s">
        <v>75</v>
      </c>
      <c r="C108" s="20" t="s">
        <v>18</v>
      </c>
      <c r="D108" s="47" t="s">
        <v>80</v>
      </c>
      <c r="E108" s="127">
        <f>SUM(E106:E107)</f>
        <v>35.09</v>
      </c>
      <c r="F108" s="21">
        <f aca="true" t="shared" si="21" ref="F108:K108">SUM(F106:F107)</f>
        <v>131.14</v>
      </c>
      <c r="G108" s="127">
        <f t="shared" si="21"/>
        <v>0</v>
      </c>
      <c r="H108" s="21">
        <f t="shared" si="21"/>
        <v>79.05000000000001</v>
      </c>
      <c r="I108" s="21">
        <f t="shared" si="21"/>
        <v>0</v>
      </c>
      <c r="J108" s="21">
        <f t="shared" si="21"/>
        <v>0</v>
      </c>
      <c r="K108" s="21">
        <f t="shared" si="21"/>
        <v>0</v>
      </c>
      <c r="L108" s="16"/>
      <c r="M108" s="16"/>
      <c r="N108" s="16"/>
    </row>
    <row r="109" spans="1:14" s="10" customFormat="1" ht="15.75">
      <c r="A109" s="34">
        <v>111</v>
      </c>
      <c r="B109" s="12" t="s">
        <v>75</v>
      </c>
      <c r="C109" s="32">
        <v>631001</v>
      </c>
      <c r="D109" s="46" t="s">
        <v>81</v>
      </c>
      <c r="E109" s="126">
        <v>8.8</v>
      </c>
      <c r="F109" s="36">
        <v>18.6</v>
      </c>
      <c r="G109" s="126"/>
      <c r="H109" s="36">
        <v>23.4</v>
      </c>
      <c r="I109" s="13"/>
      <c r="J109" s="36"/>
      <c r="K109" s="36"/>
      <c r="L109" s="9"/>
      <c r="M109" s="9"/>
      <c r="N109" s="9"/>
    </row>
    <row r="110" spans="1:14" s="17" customFormat="1" ht="15">
      <c r="A110" s="18"/>
      <c r="B110" s="19" t="s">
        <v>75</v>
      </c>
      <c r="C110" s="20">
        <v>631</v>
      </c>
      <c r="D110" s="47" t="s">
        <v>82</v>
      </c>
      <c r="E110" s="127">
        <f>SUM(E109)</f>
        <v>8.8</v>
      </c>
      <c r="F110" s="21">
        <f aca="true" t="shared" si="22" ref="F110:K110">SUM(F109)</f>
        <v>18.6</v>
      </c>
      <c r="G110" s="127">
        <f t="shared" si="22"/>
        <v>0</v>
      </c>
      <c r="H110" s="21">
        <f t="shared" si="22"/>
        <v>23.4</v>
      </c>
      <c r="I110" s="21">
        <f t="shared" si="22"/>
        <v>0</v>
      </c>
      <c r="J110" s="21">
        <f t="shared" si="22"/>
        <v>0</v>
      </c>
      <c r="K110" s="21">
        <f t="shared" si="22"/>
        <v>0</v>
      </c>
      <c r="L110" s="16"/>
      <c r="M110" s="16"/>
      <c r="N110" s="16"/>
    </row>
    <row r="111" spans="1:14" s="10" customFormat="1" ht="15.75">
      <c r="A111" s="34">
        <v>111</v>
      </c>
      <c r="B111" s="12" t="s">
        <v>75</v>
      </c>
      <c r="C111" s="117">
        <v>632003</v>
      </c>
      <c r="D111" s="46" t="s">
        <v>83</v>
      </c>
      <c r="E111" s="126"/>
      <c r="F111" s="36">
        <v>10</v>
      </c>
      <c r="G111" s="126"/>
      <c r="H111" s="36"/>
      <c r="I111" s="13"/>
      <c r="J111" s="36"/>
      <c r="K111" s="36"/>
      <c r="L111" s="9"/>
      <c r="M111" s="9"/>
      <c r="N111" s="9"/>
    </row>
    <row r="112" spans="1:14" s="17" customFormat="1" ht="15">
      <c r="A112" s="18"/>
      <c r="B112" s="19" t="s">
        <v>75</v>
      </c>
      <c r="C112" s="20">
        <v>632</v>
      </c>
      <c r="D112" s="47" t="s">
        <v>83</v>
      </c>
      <c r="E112" s="127">
        <f>SUM(E111)</f>
        <v>0</v>
      </c>
      <c r="F112" s="21">
        <f aca="true" t="shared" si="23" ref="F112:K112">SUM(F111)</f>
        <v>10</v>
      </c>
      <c r="G112" s="127">
        <f t="shared" si="23"/>
        <v>0</v>
      </c>
      <c r="H112" s="21">
        <f t="shared" si="23"/>
        <v>0</v>
      </c>
      <c r="I112" s="21">
        <f t="shared" si="23"/>
        <v>0</v>
      </c>
      <c r="J112" s="21">
        <f t="shared" si="23"/>
        <v>0</v>
      </c>
      <c r="K112" s="21">
        <f t="shared" si="23"/>
        <v>0</v>
      </c>
      <c r="L112" s="16"/>
      <c r="M112" s="16"/>
      <c r="N112" s="16"/>
    </row>
    <row r="113" spans="1:14" s="10" customFormat="1" ht="15.75">
      <c r="A113" s="34">
        <v>111</v>
      </c>
      <c r="B113" s="12" t="s">
        <v>75</v>
      </c>
      <c r="C113" s="32">
        <v>633006</v>
      </c>
      <c r="D113" s="46" t="s">
        <v>84</v>
      </c>
      <c r="E113" s="126">
        <v>7.59</v>
      </c>
      <c r="F113" s="36">
        <v>6.49</v>
      </c>
      <c r="G113" s="126"/>
      <c r="H113" s="36">
        <v>10</v>
      </c>
      <c r="I113" s="13"/>
      <c r="J113" s="36"/>
      <c r="K113" s="36"/>
      <c r="L113" s="9"/>
      <c r="M113" s="9"/>
      <c r="N113" s="9"/>
    </row>
    <row r="114" spans="1:14" s="10" customFormat="1" ht="15.75">
      <c r="A114" s="34">
        <v>111</v>
      </c>
      <c r="B114" s="12" t="s">
        <v>75</v>
      </c>
      <c r="C114" s="32">
        <v>633016</v>
      </c>
      <c r="D114" s="46" t="s">
        <v>85</v>
      </c>
      <c r="E114" s="126">
        <v>37.96</v>
      </c>
      <c r="F114" s="36">
        <v>47.99</v>
      </c>
      <c r="G114" s="126"/>
      <c r="H114" s="36">
        <v>115.06</v>
      </c>
      <c r="I114" s="13"/>
      <c r="J114" s="36"/>
      <c r="K114" s="36"/>
      <c r="L114" s="9"/>
      <c r="M114" s="9"/>
      <c r="N114" s="9"/>
    </row>
    <row r="115" spans="1:14" s="17" customFormat="1" ht="15">
      <c r="A115" s="18"/>
      <c r="B115" s="19" t="s">
        <v>75</v>
      </c>
      <c r="C115" s="20">
        <v>633</v>
      </c>
      <c r="D115" s="47" t="s">
        <v>86</v>
      </c>
      <c r="E115" s="127">
        <f>SUM(E113:E114)</f>
        <v>45.55</v>
      </c>
      <c r="F115" s="21">
        <f aca="true" t="shared" si="24" ref="F115:K115">SUM(F113:F114)</f>
        <v>54.480000000000004</v>
      </c>
      <c r="G115" s="127">
        <f t="shared" si="24"/>
        <v>0</v>
      </c>
      <c r="H115" s="21">
        <f t="shared" si="24"/>
        <v>125.06</v>
      </c>
      <c r="I115" s="21">
        <f t="shared" si="24"/>
        <v>0</v>
      </c>
      <c r="J115" s="21">
        <f t="shared" si="24"/>
        <v>0</v>
      </c>
      <c r="K115" s="21">
        <f t="shared" si="24"/>
        <v>0</v>
      </c>
      <c r="L115" s="16"/>
      <c r="M115" s="16"/>
      <c r="N115" s="16"/>
    </row>
    <row r="116" spans="1:14" s="10" customFormat="1" ht="15.75">
      <c r="A116" s="34">
        <v>111</v>
      </c>
      <c r="B116" s="12" t="s">
        <v>75</v>
      </c>
      <c r="C116" s="32">
        <v>634001</v>
      </c>
      <c r="D116" s="46" t="s">
        <v>87</v>
      </c>
      <c r="E116" s="126">
        <v>17.75</v>
      </c>
      <c r="F116" s="36">
        <v>21.06</v>
      </c>
      <c r="G116" s="126"/>
      <c r="H116" s="36">
        <v>20.16</v>
      </c>
      <c r="I116" s="13"/>
      <c r="J116" s="36"/>
      <c r="K116" s="36"/>
      <c r="L116" s="9"/>
      <c r="M116" s="9"/>
      <c r="N116" s="9"/>
    </row>
    <row r="117" spans="1:14" s="17" customFormat="1" ht="15">
      <c r="A117" s="18"/>
      <c r="B117" s="19" t="s">
        <v>75</v>
      </c>
      <c r="C117" s="20">
        <v>634</v>
      </c>
      <c r="D117" s="47" t="s">
        <v>88</v>
      </c>
      <c r="E117" s="127">
        <f>SUM(E116)</f>
        <v>17.75</v>
      </c>
      <c r="F117" s="21">
        <f aca="true" t="shared" si="25" ref="F117:K117">SUM(F116)</f>
        <v>21.06</v>
      </c>
      <c r="G117" s="127">
        <f t="shared" si="25"/>
        <v>0</v>
      </c>
      <c r="H117" s="21">
        <f t="shared" si="25"/>
        <v>20.16</v>
      </c>
      <c r="I117" s="21">
        <f t="shared" si="25"/>
        <v>0</v>
      </c>
      <c r="J117" s="21">
        <f t="shared" si="25"/>
        <v>0</v>
      </c>
      <c r="K117" s="21">
        <f t="shared" si="25"/>
        <v>0</v>
      </c>
      <c r="L117" s="16"/>
      <c r="M117" s="16"/>
      <c r="N117" s="16"/>
    </row>
    <row r="118" spans="1:14" s="10" customFormat="1" ht="15.75">
      <c r="A118" s="34">
        <v>111</v>
      </c>
      <c r="B118" s="12" t="s">
        <v>75</v>
      </c>
      <c r="C118" s="32">
        <v>637007</v>
      </c>
      <c r="D118" s="46" t="s">
        <v>89</v>
      </c>
      <c r="E118" s="126">
        <v>158.4</v>
      </c>
      <c r="F118" s="36">
        <v>204.6</v>
      </c>
      <c r="G118" s="126"/>
      <c r="H118" s="36">
        <v>293.6</v>
      </c>
      <c r="I118" s="13"/>
      <c r="J118" s="36"/>
      <c r="K118" s="36"/>
      <c r="L118" s="9"/>
      <c r="M118" s="9"/>
      <c r="N118" s="9"/>
    </row>
    <row r="119" spans="1:14" s="10" customFormat="1" ht="15.75">
      <c r="A119" s="34">
        <v>111</v>
      </c>
      <c r="B119" s="12" t="s">
        <v>75</v>
      </c>
      <c r="C119" s="32">
        <v>637026</v>
      </c>
      <c r="D119" s="46" t="s">
        <v>90</v>
      </c>
      <c r="E119" s="126">
        <v>745.29</v>
      </c>
      <c r="F119" s="36">
        <v>949.92</v>
      </c>
      <c r="G119" s="126"/>
      <c r="H119" s="36">
        <v>1485.21</v>
      </c>
      <c r="I119" s="13"/>
      <c r="J119" s="36"/>
      <c r="K119" s="36"/>
      <c r="L119" s="9"/>
      <c r="M119" s="9"/>
      <c r="N119" s="9"/>
    </row>
    <row r="120" spans="1:14" s="10" customFormat="1" ht="15.75">
      <c r="A120" s="34">
        <v>111</v>
      </c>
      <c r="B120" s="12" t="s">
        <v>75</v>
      </c>
      <c r="C120" s="32">
        <v>637027</v>
      </c>
      <c r="D120" s="46" t="s">
        <v>330</v>
      </c>
      <c r="E120" s="126">
        <v>37.5</v>
      </c>
      <c r="F120" s="36">
        <v>37.5</v>
      </c>
      <c r="G120" s="126"/>
      <c r="H120" s="36">
        <v>31.35</v>
      </c>
      <c r="I120" s="13"/>
      <c r="J120" s="36"/>
      <c r="K120" s="36"/>
      <c r="L120" s="9"/>
      <c r="M120" s="9"/>
      <c r="N120" s="9"/>
    </row>
    <row r="121" spans="1:14" s="10" customFormat="1" ht="15.75">
      <c r="A121" s="34">
        <v>111</v>
      </c>
      <c r="B121" s="12" t="s">
        <v>75</v>
      </c>
      <c r="C121" s="32">
        <v>637027</v>
      </c>
      <c r="D121" s="46" t="s">
        <v>91</v>
      </c>
      <c r="E121" s="126">
        <v>68.63</v>
      </c>
      <c r="F121" s="36"/>
      <c r="G121" s="126"/>
      <c r="H121" s="36">
        <v>46.86</v>
      </c>
      <c r="I121" s="13"/>
      <c r="J121" s="36"/>
      <c r="K121" s="36"/>
      <c r="L121" s="9"/>
      <c r="M121" s="9"/>
      <c r="N121" s="9"/>
    </row>
    <row r="122" spans="1:14" s="17" customFormat="1" ht="15">
      <c r="A122" s="18"/>
      <c r="B122" s="19" t="s">
        <v>75</v>
      </c>
      <c r="C122" s="20">
        <v>637</v>
      </c>
      <c r="D122" s="47" t="s">
        <v>78</v>
      </c>
      <c r="E122" s="127">
        <f>SUM(E118:E121)</f>
        <v>1009.8199999999999</v>
      </c>
      <c r="F122" s="21">
        <f aca="true" t="shared" si="26" ref="F122:K122">SUM(F118:F121)</f>
        <v>1192.02</v>
      </c>
      <c r="G122" s="127">
        <f t="shared" si="26"/>
        <v>0</v>
      </c>
      <c r="H122" s="21">
        <f t="shared" si="26"/>
        <v>1857.0199999999998</v>
      </c>
      <c r="I122" s="21">
        <f t="shared" si="26"/>
        <v>0</v>
      </c>
      <c r="J122" s="21">
        <f t="shared" si="26"/>
        <v>0</v>
      </c>
      <c r="K122" s="21">
        <f t="shared" si="26"/>
        <v>0</v>
      </c>
      <c r="L122" s="16"/>
      <c r="M122" s="16"/>
      <c r="N122" s="16"/>
    </row>
    <row r="123" spans="1:14" s="4" customFormat="1" ht="15.75">
      <c r="A123" s="119"/>
      <c r="B123" s="7" t="s">
        <v>75</v>
      </c>
      <c r="C123" s="210" t="s">
        <v>92</v>
      </c>
      <c r="D123" s="188"/>
      <c r="E123" s="123">
        <f aca="true" t="shared" si="27" ref="E123:K123">SUM(E122,E117,E115,E112,E110,E108,E101)</f>
        <v>1167.0099999999998</v>
      </c>
      <c r="F123" s="122">
        <f t="shared" si="27"/>
        <v>1527.2999999999997</v>
      </c>
      <c r="G123" s="123">
        <f t="shared" si="27"/>
        <v>0</v>
      </c>
      <c r="H123" s="122">
        <f t="shared" si="27"/>
        <v>2174.43</v>
      </c>
      <c r="I123" s="14">
        <f t="shared" si="27"/>
        <v>0</v>
      </c>
      <c r="J123" s="122">
        <f t="shared" si="27"/>
        <v>0</v>
      </c>
      <c r="K123" s="122">
        <f t="shared" si="27"/>
        <v>0</v>
      </c>
      <c r="L123" s="3"/>
      <c r="M123" s="3"/>
      <c r="N123" s="3"/>
    </row>
    <row r="124" spans="1:14" s="10" customFormat="1" ht="15">
      <c r="A124" s="34">
        <v>41</v>
      </c>
      <c r="B124" s="35" t="s">
        <v>93</v>
      </c>
      <c r="C124" s="32">
        <v>651002</v>
      </c>
      <c r="D124" s="48" t="s">
        <v>94</v>
      </c>
      <c r="E124" s="126">
        <v>1865.89</v>
      </c>
      <c r="F124" s="36">
        <v>2077.08</v>
      </c>
      <c r="G124" s="126">
        <v>1500</v>
      </c>
      <c r="H124" s="36">
        <v>1500</v>
      </c>
      <c r="I124" s="36">
        <v>1500</v>
      </c>
      <c r="J124" s="36">
        <v>1500</v>
      </c>
      <c r="K124" s="36">
        <v>1500</v>
      </c>
      <c r="L124" s="25"/>
      <c r="M124" s="25"/>
      <c r="N124" s="25"/>
    </row>
    <row r="125" spans="1:14" s="17" customFormat="1" ht="15">
      <c r="A125" s="18"/>
      <c r="B125" s="19" t="s">
        <v>93</v>
      </c>
      <c r="C125" s="20">
        <v>651</v>
      </c>
      <c r="D125" s="47" t="s">
        <v>95</v>
      </c>
      <c r="E125" s="127">
        <f>SUM(E124)</f>
        <v>1865.89</v>
      </c>
      <c r="F125" s="21">
        <f aca="true" t="shared" si="28" ref="F125:K126">SUM(F124)</f>
        <v>2077.08</v>
      </c>
      <c r="G125" s="127">
        <f t="shared" si="28"/>
        <v>1500</v>
      </c>
      <c r="H125" s="21">
        <f t="shared" si="28"/>
        <v>1500</v>
      </c>
      <c r="I125" s="21">
        <f t="shared" si="28"/>
        <v>1500</v>
      </c>
      <c r="J125" s="21">
        <f t="shared" si="28"/>
        <v>1500</v>
      </c>
      <c r="K125" s="21">
        <f t="shared" si="28"/>
        <v>1500</v>
      </c>
      <c r="L125" s="16"/>
      <c r="M125" s="16"/>
      <c r="N125" s="16"/>
    </row>
    <row r="126" spans="1:14" s="4" customFormat="1" ht="15.75">
      <c r="A126" s="119"/>
      <c r="B126" s="7" t="s">
        <v>93</v>
      </c>
      <c r="C126" s="210" t="s">
        <v>96</v>
      </c>
      <c r="D126" s="188"/>
      <c r="E126" s="123">
        <f>SUM(E125)</f>
        <v>1865.89</v>
      </c>
      <c r="F126" s="122">
        <f t="shared" si="28"/>
        <v>2077.08</v>
      </c>
      <c r="G126" s="123">
        <f t="shared" si="28"/>
        <v>1500</v>
      </c>
      <c r="H126" s="122">
        <f t="shared" si="28"/>
        <v>1500</v>
      </c>
      <c r="I126" s="14">
        <f t="shared" si="28"/>
        <v>1500</v>
      </c>
      <c r="J126" s="122">
        <f t="shared" si="28"/>
        <v>1500</v>
      </c>
      <c r="K126" s="122">
        <f t="shared" si="28"/>
        <v>1500</v>
      </c>
      <c r="L126" s="3"/>
      <c r="M126" s="3"/>
      <c r="N126" s="3"/>
    </row>
    <row r="127" spans="1:14" s="10" customFormat="1" ht="15.75">
      <c r="A127" s="34">
        <v>111</v>
      </c>
      <c r="B127" s="12" t="s">
        <v>97</v>
      </c>
      <c r="C127" s="32">
        <v>637027</v>
      </c>
      <c r="D127" s="46" t="s">
        <v>98</v>
      </c>
      <c r="E127" s="126">
        <v>187.2</v>
      </c>
      <c r="F127" s="36">
        <v>187.2</v>
      </c>
      <c r="G127" s="126">
        <v>187</v>
      </c>
      <c r="H127" s="36">
        <v>187</v>
      </c>
      <c r="I127" s="13">
        <v>187</v>
      </c>
      <c r="J127" s="36">
        <v>187</v>
      </c>
      <c r="K127" s="36">
        <v>187</v>
      </c>
      <c r="L127" s="9"/>
      <c r="M127" s="9"/>
      <c r="N127" s="9"/>
    </row>
    <row r="128" spans="1:14" s="17" customFormat="1" ht="15.75">
      <c r="A128" s="18"/>
      <c r="B128" s="37" t="s">
        <v>97</v>
      </c>
      <c r="C128" s="20">
        <v>637</v>
      </c>
      <c r="D128" s="49" t="s">
        <v>49</v>
      </c>
      <c r="E128" s="127">
        <f>SUM(E127)</f>
        <v>187.2</v>
      </c>
      <c r="F128" s="21">
        <f aca="true" t="shared" si="29" ref="F128:K129">SUM(F127)</f>
        <v>187.2</v>
      </c>
      <c r="G128" s="127">
        <f t="shared" si="29"/>
        <v>187</v>
      </c>
      <c r="H128" s="21">
        <f t="shared" si="29"/>
        <v>187</v>
      </c>
      <c r="I128" s="38">
        <f t="shared" si="29"/>
        <v>187</v>
      </c>
      <c r="J128" s="21">
        <f t="shared" si="29"/>
        <v>187</v>
      </c>
      <c r="K128" s="21">
        <f t="shared" si="29"/>
        <v>187</v>
      </c>
      <c r="L128" s="24"/>
      <c r="M128" s="24"/>
      <c r="N128" s="24"/>
    </row>
    <row r="129" spans="1:14" s="4" customFormat="1" ht="15.75">
      <c r="A129" s="119"/>
      <c r="B129" s="7" t="s">
        <v>97</v>
      </c>
      <c r="C129" s="210" t="s">
        <v>99</v>
      </c>
      <c r="D129" s="188"/>
      <c r="E129" s="123">
        <f>SUM(E128)</f>
        <v>187.2</v>
      </c>
      <c r="F129" s="122">
        <f t="shared" si="29"/>
        <v>187.2</v>
      </c>
      <c r="G129" s="123">
        <f t="shared" si="29"/>
        <v>187</v>
      </c>
      <c r="H129" s="122">
        <f t="shared" si="29"/>
        <v>187</v>
      </c>
      <c r="I129" s="14">
        <f t="shared" si="29"/>
        <v>187</v>
      </c>
      <c r="J129" s="122">
        <f t="shared" si="29"/>
        <v>187</v>
      </c>
      <c r="K129" s="122">
        <f t="shared" si="29"/>
        <v>187</v>
      </c>
      <c r="L129" s="3"/>
      <c r="M129" s="3"/>
      <c r="N129" s="3"/>
    </row>
    <row r="130" spans="1:14" s="10" customFormat="1" ht="15.75">
      <c r="A130" s="34">
        <v>41</v>
      </c>
      <c r="B130" s="12" t="s">
        <v>100</v>
      </c>
      <c r="C130" s="32">
        <v>637027</v>
      </c>
      <c r="D130" s="46" t="s">
        <v>331</v>
      </c>
      <c r="E130" s="126">
        <v>400</v>
      </c>
      <c r="F130" s="36">
        <v>400</v>
      </c>
      <c r="G130" s="126">
        <v>400</v>
      </c>
      <c r="H130" s="36">
        <v>400</v>
      </c>
      <c r="I130" s="13">
        <v>400</v>
      </c>
      <c r="J130" s="36">
        <v>400</v>
      </c>
      <c r="K130" s="36">
        <v>400</v>
      </c>
      <c r="L130" s="9"/>
      <c r="M130" s="9"/>
      <c r="N130" s="9"/>
    </row>
    <row r="131" spans="1:14" s="17" customFormat="1" ht="15">
      <c r="A131" s="18"/>
      <c r="B131" s="19" t="s">
        <v>100</v>
      </c>
      <c r="C131" s="20">
        <v>637</v>
      </c>
      <c r="D131" s="47" t="s">
        <v>49</v>
      </c>
      <c r="E131" s="127">
        <f>SUM(E130)</f>
        <v>400</v>
      </c>
      <c r="F131" s="21">
        <f aca="true" t="shared" si="30" ref="F131:K132">SUM(F130)</f>
        <v>400</v>
      </c>
      <c r="G131" s="127">
        <f t="shared" si="30"/>
        <v>400</v>
      </c>
      <c r="H131" s="21">
        <f t="shared" si="30"/>
        <v>400</v>
      </c>
      <c r="I131" s="21">
        <f t="shared" si="30"/>
        <v>400</v>
      </c>
      <c r="J131" s="21">
        <f t="shared" si="30"/>
        <v>400</v>
      </c>
      <c r="K131" s="21">
        <f t="shared" si="30"/>
        <v>400</v>
      </c>
      <c r="L131" s="16"/>
      <c r="M131" s="16"/>
      <c r="N131" s="16"/>
    </row>
    <row r="132" spans="1:14" s="4" customFormat="1" ht="15.75">
      <c r="A132" s="119"/>
      <c r="B132" s="7" t="s">
        <v>100</v>
      </c>
      <c r="C132" s="210" t="s">
        <v>101</v>
      </c>
      <c r="D132" s="191"/>
      <c r="E132" s="123">
        <f>SUM(E131)</f>
        <v>400</v>
      </c>
      <c r="F132" s="122">
        <f t="shared" si="30"/>
        <v>400</v>
      </c>
      <c r="G132" s="123">
        <f t="shared" si="30"/>
        <v>400</v>
      </c>
      <c r="H132" s="122">
        <f t="shared" si="30"/>
        <v>400</v>
      </c>
      <c r="I132" s="14">
        <f t="shared" si="30"/>
        <v>400</v>
      </c>
      <c r="J132" s="122">
        <f t="shared" si="30"/>
        <v>400</v>
      </c>
      <c r="K132" s="122">
        <f t="shared" si="30"/>
        <v>400</v>
      </c>
      <c r="L132" s="3"/>
      <c r="M132" s="3"/>
      <c r="N132" s="3"/>
    </row>
    <row r="133" spans="1:14" s="10" customFormat="1" ht="15.75">
      <c r="A133" s="34">
        <v>41</v>
      </c>
      <c r="B133" s="12" t="s">
        <v>102</v>
      </c>
      <c r="C133" s="32">
        <v>633006</v>
      </c>
      <c r="D133" s="46" t="s">
        <v>103</v>
      </c>
      <c r="E133" s="126"/>
      <c r="F133" s="36"/>
      <c r="G133" s="126"/>
      <c r="H133" s="36">
        <v>102</v>
      </c>
      <c r="I133" s="13"/>
      <c r="J133" s="36"/>
      <c r="K133" s="36"/>
      <c r="L133" s="9"/>
      <c r="M133" s="9"/>
      <c r="N133" s="9"/>
    </row>
    <row r="134" spans="1:14" s="17" customFormat="1" ht="15">
      <c r="A134" s="18"/>
      <c r="B134" s="19" t="s">
        <v>102</v>
      </c>
      <c r="C134" s="20">
        <v>633</v>
      </c>
      <c r="D134" s="47" t="s">
        <v>104</v>
      </c>
      <c r="E134" s="127">
        <f>SUM(E133)</f>
        <v>0</v>
      </c>
      <c r="F134" s="21">
        <f aca="true" t="shared" si="31" ref="F134:K134">SUM(F133)</f>
        <v>0</v>
      </c>
      <c r="G134" s="127"/>
      <c r="H134" s="21">
        <f t="shared" si="31"/>
        <v>102</v>
      </c>
      <c r="I134" s="21">
        <f t="shared" si="31"/>
        <v>0</v>
      </c>
      <c r="J134" s="21">
        <f t="shared" si="31"/>
        <v>0</v>
      </c>
      <c r="K134" s="21">
        <f t="shared" si="31"/>
        <v>0</v>
      </c>
      <c r="L134" s="16"/>
      <c r="M134" s="16"/>
      <c r="N134" s="16"/>
    </row>
    <row r="135" spans="1:14" s="10" customFormat="1" ht="15.75">
      <c r="A135" s="34">
        <v>41</v>
      </c>
      <c r="B135" s="12" t="s">
        <v>102</v>
      </c>
      <c r="C135" s="32">
        <v>637004</v>
      </c>
      <c r="D135" s="46" t="s">
        <v>105</v>
      </c>
      <c r="E135" s="126">
        <v>5893.63</v>
      </c>
      <c r="F135" s="36">
        <v>5823.02</v>
      </c>
      <c r="G135" s="126">
        <v>6000</v>
      </c>
      <c r="H135" s="36">
        <v>6000</v>
      </c>
      <c r="I135" s="13">
        <v>6000</v>
      </c>
      <c r="J135" s="36">
        <v>6000</v>
      </c>
      <c r="K135" s="36">
        <v>6000</v>
      </c>
      <c r="L135" s="9"/>
      <c r="M135" s="9"/>
      <c r="N135" s="9"/>
    </row>
    <row r="136" spans="1:14" s="10" customFormat="1" ht="15.75">
      <c r="A136" s="34">
        <v>71</v>
      </c>
      <c r="B136" s="12" t="s">
        <v>102</v>
      </c>
      <c r="C136" s="32">
        <v>637004</v>
      </c>
      <c r="D136" s="46" t="s">
        <v>327</v>
      </c>
      <c r="E136" s="126">
        <v>363</v>
      </c>
      <c r="F136" s="36">
        <v>265</v>
      </c>
      <c r="G136" s="126"/>
      <c r="H136" s="36"/>
      <c r="I136" s="13"/>
      <c r="J136" s="36"/>
      <c r="K136" s="36"/>
      <c r="L136" s="9"/>
      <c r="M136" s="9"/>
      <c r="N136" s="9"/>
    </row>
    <row r="137" spans="1:14" s="17" customFormat="1" ht="15">
      <c r="A137" s="18"/>
      <c r="B137" s="19" t="s">
        <v>102</v>
      </c>
      <c r="C137" s="20">
        <v>637</v>
      </c>
      <c r="D137" s="47" t="s">
        <v>49</v>
      </c>
      <c r="E137" s="127">
        <f>SUM(E135:E136)</f>
        <v>6256.63</v>
      </c>
      <c r="F137" s="21">
        <f aca="true" t="shared" si="32" ref="F137:K137">SUM(F135:F136)</f>
        <v>6088.02</v>
      </c>
      <c r="G137" s="127">
        <f t="shared" si="32"/>
        <v>6000</v>
      </c>
      <c r="H137" s="21">
        <f t="shared" si="32"/>
        <v>6000</v>
      </c>
      <c r="I137" s="21">
        <f t="shared" si="32"/>
        <v>6000</v>
      </c>
      <c r="J137" s="21">
        <f t="shared" si="32"/>
        <v>6000</v>
      </c>
      <c r="K137" s="21">
        <f t="shared" si="32"/>
        <v>6000</v>
      </c>
      <c r="L137" s="16"/>
      <c r="M137" s="16"/>
      <c r="N137" s="16"/>
    </row>
    <row r="138" spans="1:14" s="4" customFormat="1" ht="15.75">
      <c r="A138" s="119"/>
      <c r="B138" s="7" t="s">
        <v>102</v>
      </c>
      <c r="C138" s="210" t="s">
        <v>106</v>
      </c>
      <c r="D138" s="191"/>
      <c r="E138" s="123">
        <f>SUM(E137,E134)</f>
        <v>6256.63</v>
      </c>
      <c r="F138" s="122">
        <f aca="true" t="shared" si="33" ref="F138:K138">SUM(F137,F134)</f>
        <v>6088.02</v>
      </c>
      <c r="G138" s="123">
        <f t="shared" si="33"/>
        <v>6000</v>
      </c>
      <c r="H138" s="122">
        <f t="shared" si="33"/>
        <v>6102</v>
      </c>
      <c r="I138" s="14">
        <f t="shared" si="33"/>
        <v>6000</v>
      </c>
      <c r="J138" s="122">
        <f t="shared" si="33"/>
        <v>6000</v>
      </c>
      <c r="K138" s="122">
        <f t="shared" si="33"/>
        <v>6000</v>
      </c>
      <c r="L138" s="3"/>
      <c r="M138" s="3"/>
      <c r="N138" s="3"/>
    </row>
    <row r="139" spans="1:14" s="4" customFormat="1" ht="15.75">
      <c r="A139" s="208" t="s">
        <v>0</v>
      </c>
      <c r="B139" s="209" t="s">
        <v>1</v>
      </c>
      <c r="C139" s="209"/>
      <c r="D139" s="44"/>
      <c r="E139" s="177" t="s">
        <v>5</v>
      </c>
      <c r="F139" s="177"/>
      <c r="G139" s="177">
        <v>2014</v>
      </c>
      <c r="H139" s="177"/>
      <c r="I139" s="178" t="s">
        <v>57</v>
      </c>
      <c r="J139" s="179"/>
      <c r="K139" s="180"/>
      <c r="L139" s="3"/>
      <c r="M139" s="3"/>
      <c r="N139" s="3"/>
    </row>
    <row r="140" spans="1:14" s="4" customFormat="1" ht="30">
      <c r="A140" s="208"/>
      <c r="B140" s="115" t="s">
        <v>2</v>
      </c>
      <c r="C140" s="43" t="s">
        <v>3</v>
      </c>
      <c r="D140" s="45" t="s">
        <v>4</v>
      </c>
      <c r="E140" s="125">
        <v>2012</v>
      </c>
      <c r="F140" s="116">
        <v>2013</v>
      </c>
      <c r="G140" s="134" t="s">
        <v>6</v>
      </c>
      <c r="H140" s="124" t="s">
        <v>7</v>
      </c>
      <c r="I140" s="133">
        <v>2015</v>
      </c>
      <c r="J140" s="116">
        <v>2016</v>
      </c>
      <c r="K140" s="116">
        <v>2017</v>
      </c>
      <c r="L140" s="3"/>
      <c r="M140" s="3"/>
      <c r="N140" s="3"/>
    </row>
    <row r="141" spans="1:14" s="10" customFormat="1" ht="15.75">
      <c r="A141" s="34">
        <v>111</v>
      </c>
      <c r="B141" s="12" t="s">
        <v>107</v>
      </c>
      <c r="C141" s="32">
        <v>632001</v>
      </c>
      <c r="D141" s="46" t="s">
        <v>108</v>
      </c>
      <c r="E141" s="126"/>
      <c r="F141" s="36"/>
      <c r="G141" s="126">
        <v>43</v>
      </c>
      <c r="H141" s="36">
        <v>43</v>
      </c>
      <c r="I141" s="13">
        <v>43</v>
      </c>
      <c r="J141" s="36">
        <v>43</v>
      </c>
      <c r="K141" s="36">
        <v>43</v>
      </c>
      <c r="L141" s="9"/>
      <c r="M141" s="9"/>
      <c r="N141" s="9"/>
    </row>
    <row r="142" spans="1:14" s="17" customFormat="1" ht="15">
      <c r="A142" s="18"/>
      <c r="B142" s="19" t="s">
        <v>107</v>
      </c>
      <c r="C142" s="20">
        <v>632</v>
      </c>
      <c r="D142" s="47" t="s">
        <v>109</v>
      </c>
      <c r="E142" s="127">
        <f>SUM(E141)</f>
        <v>0</v>
      </c>
      <c r="F142" s="21">
        <f aca="true" t="shared" si="34" ref="F142:K142">SUM(F141)</f>
        <v>0</v>
      </c>
      <c r="G142" s="127">
        <f t="shared" si="34"/>
        <v>43</v>
      </c>
      <c r="H142" s="21">
        <f t="shared" si="34"/>
        <v>43</v>
      </c>
      <c r="I142" s="21">
        <f t="shared" si="34"/>
        <v>43</v>
      </c>
      <c r="J142" s="21">
        <f t="shared" si="34"/>
        <v>43</v>
      </c>
      <c r="K142" s="21">
        <f t="shared" si="34"/>
        <v>43</v>
      </c>
      <c r="L142" s="16"/>
      <c r="M142" s="16"/>
      <c r="N142" s="16"/>
    </row>
    <row r="143" spans="1:14" s="10" customFormat="1" ht="15.75">
      <c r="A143" s="34">
        <v>111</v>
      </c>
      <c r="B143" s="12" t="s">
        <v>107</v>
      </c>
      <c r="C143" s="32">
        <v>633006</v>
      </c>
      <c r="D143" s="46" t="s">
        <v>24</v>
      </c>
      <c r="E143" s="126"/>
      <c r="F143" s="36"/>
      <c r="G143" s="126">
        <v>8</v>
      </c>
      <c r="H143" s="36">
        <v>8</v>
      </c>
      <c r="I143" s="13">
        <v>8</v>
      </c>
      <c r="J143" s="36">
        <v>8</v>
      </c>
      <c r="K143" s="36">
        <v>8</v>
      </c>
      <c r="L143" s="9"/>
      <c r="M143" s="9"/>
      <c r="N143" s="9"/>
    </row>
    <row r="144" spans="1:14" s="10" customFormat="1" ht="15.75">
      <c r="A144" s="34">
        <v>41</v>
      </c>
      <c r="B144" s="12" t="s">
        <v>107</v>
      </c>
      <c r="C144" s="32">
        <v>633006</v>
      </c>
      <c r="D144" s="46" t="s">
        <v>24</v>
      </c>
      <c r="E144" s="126">
        <v>312.88</v>
      </c>
      <c r="F144" s="36">
        <v>1.6</v>
      </c>
      <c r="G144" s="126"/>
      <c r="H144" s="36"/>
      <c r="I144" s="13"/>
      <c r="J144" s="36"/>
      <c r="K144" s="36"/>
      <c r="L144" s="9"/>
      <c r="M144" s="9"/>
      <c r="N144" s="9"/>
    </row>
    <row r="145" spans="1:14" s="10" customFormat="1" ht="15.75">
      <c r="A145" s="34">
        <v>41</v>
      </c>
      <c r="B145" s="12" t="s">
        <v>107</v>
      </c>
      <c r="C145" s="32">
        <v>633015</v>
      </c>
      <c r="D145" s="46" t="s">
        <v>110</v>
      </c>
      <c r="E145" s="126">
        <v>540.13</v>
      </c>
      <c r="F145" s="36">
        <v>660.9</v>
      </c>
      <c r="G145" s="126">
        <v>670</v>
      </c>
      <c r="H145" s="36">
        <v>670</v>
      </c>
      <c r="I145" s="13">
        <v>670</v>
      </c>
      <c r="J145" s="36">
        <v>670</v>
      </c>
      <c r="K145" s="36">
        <v>670</v>
      </c>
      <c r="L145" s="9"/>
      <c r="M145" s="9"/>
      <c r="N145" s="9"/>
    </row>
    <row r="146" spans="1:14" s="17" customFormat="1" ht="15">
      <c r="A146" s="18"/>
      <c r="B146" s="19" t="s">
        <v>107</v>
      </c>
      <c r="C146" s="20">
        <v>633</v>
      </c>
      <c r="D146" s="47" t="s">
        <v>29</v>
      </c>
      <c r="E146" s="127">
        <f>SUM(E143:E145)</f>
        <v>853.01</v>
      </c>
      <c r="F146" s="21">
        <f aca="true" t="shared" si="35" ref="F146:K146">SUM(F143:F145)</f>
        <v>662.5</v>
      </c>
      <c r="G146" s="127">
        <f t="shared" si="35"/>
        <v>678</v>
      </c>
      <c r="H146" s="21">
        <f t="shared" si="35"/>
        <v>678</v>
      </c>
      <c r="I146" s="21">
        <f t="shared" si="35"/>
        <v>678</v>
      </c>
      <c r="J146" s="21">
        <f t="shared" si="35"/>
        <v>678</v>
      </c>
      <c r="K146" s="21">
        <f t="shared" si="35"/>
        <v>678</v>
      </c>
      <c r="L146" s="16"/>
      <c r="M146" s="16"/>
      <c r="N146" s="16"/>
    </row>
    <row r="147" spans="1:14" s="51" customFormat="1" ht="15.75">
      <c r="A147" s="34"/>
      <c r="B147" s="12" t="s">
        <v>107</v>
      </c>
      <c r="C147" s="32">
        <v>634002</v>
      </c>
      <c r="D147" s="46" t="s">
        <v>278</v>
      </c>
      <c r="E147" s="126">
        <v>445.77</v>
      </c>
      <c r="F147" s="36">
        <v>195.46</v>
      </c>
      <c r="G147" s="126">
        <v>400</v>
      </c>
      <c r="H147" s="36">
        <v>400</v>
      </c>
      <c r="I147" s="13">
        <v>400</v>
      </c>
      <c r="J147" s="36">
        <v>400</v>
      </c>
      <c r="K147" s="36">
        <v>400</v>
      </c>
      <c r="L147" s="9"/>
      <c r="M147" s="9"/>
      <c r="N147" s="9"/>
    </row>
    <row r="148" spans="1:14" s="17" customFormat="1" ht="15">
      <c r="A148" s="18"/>
      <c r="B148" s="19" t="s">
        <v>107</v>
      </c>
      <c r="C148" s="20">
        <v>634</v>
      </c>
      <c r="D148" s="47" t="s">
        <v>279</v>
      </c>
      <c r="E148" s="127">
        <f aca="true" t="shared" si="36" ref="E148:K148">SUM(E147)</f>
        <v>445.77</v>
      </c>
      <c r="F148" s="21">
        <f t="shared" si="36"/>
        <v>195.46</v>
      </c>
      <c r="G148" s="127">
        <f t="shared" si="36"/>
        <v>400</v>
      </c>
      <c r="H148" s="21">
        <f t="shared" si="36"/>
        <v>400</v>
      </c>
      <c r="I148" s="21">
        <f t="shared" si="36"/>
        <v>400</v>
      </c>
      <c r="J148" s="21">
        <f t="shared" si="36"/>
        <v>400</v>
      </c>
      <c r="K148" s="21">
        <f t="shared" si="36"/>
        <v>400</v>
      </c>
      <c r="L148" s="16"/>
      <c r="M148" s="16"/>
      <c r="N148" s="16"/>
    </row>
    <row r="149" spans="1:14" s="10" customFormat="1" ht="15.75">
      <c r="A149" s="34"/>
      <c r="B149" s="12" t="s">
        <v>107</v>
      </c>
      <c r="C149" s="32">
        <v>635006</v>
      </c>
      <c r="D149" s="46" t="s">
        <v>111</v>
      </c>
      <c r="E149" s="126">
        <v>109.2</v>
      </c>
      <c r="F149" s="36">
        <v>521.27</v>
      </c>
      <c r="G149" s="126"/>
      <c r="H149" s="36">
        <v>76.46</v>
      </c>
      <c r="I149" s="13"/>
      <c r="J149" s="36"/>
      <c r="K149" s="36"/>
      <c r="L149" s="9"/>
      <c r="M149" s="9"/>
      <c r="N149" s="9"/>
    </row>
    <row r="150" spans="1:14" s="17" customFormat="1" ht="15">
      <c r="A150" s="18"/>
      <c r="B150" s="19" t="s">
        <v>107</v>
      </c>
      <c r="C150" s="20">
        <v>635</v>
      </c>
      <c r="D150" s="47" t="s">
        <v>37</v>
      </c>
      <c r="E150" s="127">
        <f>SUM(E149)</f>
        <v>109.2</v>
      </c>
      <c r="F150" s="21">
        <f aca="true" t="shared" si="37" ref="F150:K150">SUM(F149)</f>
        <v>521.27</v>
      </c>
      <c r="G150" s="127">
        <f t="shared" si="37"/>
        <v>0</v>
      </c>
      <c r="H150" s="21">
        <f t="shared" si="37"/>
        <v>76.46</v>
      </c>
      <c r="I150" s="21">
        <f t="shared" si="37"/>
        <v>0</v>
      </c>
      <c r="J150" s="21">
        <f t="shared" si="37"/>
        <v>0</v>
      </c>
      <c r="K150" s="21">
        <f t="shared" si="37"/>
        <v>0</v>
      </c>
      <c r="L150" s="16"/>
      <c r="M150" s="16"/>
      <c r="N150" s="16"/>
    </row>
    <row r="151" spans="1:14" s="4" customFormat="1" ht="15.75">
      <c r="A151" s="119"/>
      <c r="B151" s="7" t="s">
        <v>107</v>
      </c>
      <c r="C151" s="210" t="s">
        <v>112</v>
      </c>
      <c r="D151" s="191"/>
      <c r="E151" s="123">
        <f>SUM(E150,E146,E148,E142)</f>
        <v>1407.98</v>
      </c>
      <c r="F151" s="123">
        <f aca="true" t="shared" si="38" ref="F151:K151">SUM(F150,F146,F148,F142)</f>
        <v>1379.23</v>
      </c>
      <c r="G151" s="123">
        <f t="shared" si="38"/>
        <v>1121</v>
      </c>
      <c r="H151" s="123">
        <f t="shared" si="38"/>
        <v>1197.46</v>
      </c>
      <c r="I151" s="56">
        <f t="shared" si="38"/>
        <v>1121</v>
      </c>
      <c r="J151" s="123">
        <f t="shared" si="38"/>
        <v>1121</v>
      </c>
      <c r="K151" s="123">
        <f t="shared" si="38"/>
        <v>1121</v>
      </c>
      <c r="L151" s="3"/>
      <c r="M151" s="3"/>
      <c r="N151" s="3"/>
    </row>
    <row r="152" spans="1:14" s="10" customFormat="1" ht="31.5">
      <c r="A152" s="34">
        <v>41</v>
      </c>
      <c r="B152" s="12" t="s">
        <v>113</v>
      </c>
      <c r="C152" s="32" t="s">
        <v>10</v>
      </c>
      <c r="D152" s="46" t="s">
        <v>114</v>
      </c>
      <c r="E152" s="126">
        <v>6042.5</v>
      </c>
      <c r="F152" s="36">
        <v>6511.38</v>
      </c>
      <c r="G152" s="126">
        <v>6084</v>
      </c>
      <c r="H152" s="36">
        <v>6084</v>
      </c>
      <c r="I152" s="13">
        <v>6084</v>
      </c>
      <c r="J152" s="36">
        <v>6084</v>
      </c>
      <c r="K152" s="36">
        <v>6084</v>
      </c>
      <c r="L152" s="9"/>
      <c r="M152" s="9"/>
      <c r="N152" s="9"/>
    </row>
    <row r="153" spans="1:14" s="17" customFormat="1" ht="15">
      <c r="A153" s="18"/>
      <c r="B153" s="19" t="s">
        <v>113</v>
      </c>
      <c r="C153" s="20" t="s">
        <v>10</v>
      </c>
      <c r="D153" s="47" t="s">
        <v>114</v>
      </c>
      <c r="E153" s="127">
        <f>SUM(E152)</f>
        <v>6042.5</v>
      </c>
      <c r="F153" s="21">
        <f aca="true" t="shared" si="39" ref="F153:K153">SUM(F152)</f>
        <v>6511.38</v>
      </c>
      <c r="G153" s="127">
        <f t="shared" si="39"/>
        <v>6084</v>
      </c>
      <c r="H153" s="21">
        <f t="shared" si="39"/>
        <v>6084</v>
      </c>
      <c r="I153" s="21">
        <f t="shared" si="39"/>
        <v>6084</v>
      </c>
      <c r="J153" s="21">
        <f t="shared" si="39"/>
        <v>6084</v>
      </c>
      <c r="K153" s="21">
        <f t="shared" si="39"/>
        <v>6084</v>
      </c>
      <c r="L153" s="16"/>
      <c r="M153" s="16"/>
      <c r="N153" s="16"/>
    </row>
    <row r="154" spans="1:14" s="10" customFormat="1" ht="15.75">
      <c r="A154" s="34">
        <v>41</v>
      </c>
      <c r="B154" s="12" t="s">
        <v>113</v>
      </c>
      <c r="C154" s="32" t="s">
        <v>18</v>
      </c>
      <c r="D154" s="46" t="s">
        <v>332</v>
      </c>
      <c r="E154" s="126">
        <v>2093.99</v>
      </c>
      <c r="F154" s="36">
        <v>2299.18</v>
      </c>
      <c r="G154" s="126">
        <v>2126.36</v>
      </c>
      <c r="H154" s="36">
        <v>2126.36</v>
      </c>
      <c r="I154" s="13">
        <v>2126.36</v>
      </c>
      <c r="J154" s="36">
        <v>2126.36</v>
      </c>
      <c r="K154" s="36">
        <v>2126.36</v>
      </c>
      <c r="L154" s="9"/>
      <c r="M154" s="9"/>
      <c r="N154" s="9"/>
    </row>
    <row r="155" spans="1:14" s="17" customFormat="1" ht="15.75">
      <c r="A155" s="18"/>
      <c r="B155" s="37" t="s">
        <v>113</v>
      </c>
      <c r="C155" s="20" t="s">
        <v>18</v>
      </c>
      <c r="D155" s="49" t="s">
        <v>333</v>
      </c>
      <c r="E155" s="127">
        <f>SUM(E154)</f>
        <v>2093.99</v>
      </c>
      <c r="F155" s="21">
        <f aca="true" t="shared" si="40" ref="F155:K155">SUM(F154)</f>
        <v>2299.18</v>
      </c>
      <c r="G155" s="127">
        <f t="shared" si="40"/>
        <v>2126.36</v>
      </c>
      <c r="H155" s="21">
        <f t="shared" si="40"/>
        <v>2126.36</v>
      </c>
      <c r="I155" s="38">
        <f t="shared" si="40"/>
        <v>2126.36</v>
      </c>
      <c r="J155" s="21">
        <f t="shared" si="40"/>
        <v>2126.36</v>
      </c>
      <c r="K155" s="21">
        <f t="shared" si="40"/>
        <v>2126.36</v>
      </c>
      <c r="L155" s="24"/>
      <c r="M155" s="24"/>
      <c r="N155" s="24"/>
    </row>
    <row r="156" spans="1:14" s="10" customFormat="1" ht="15.75">
      <c r="A156" s="34" t="s">
        <v>338</v>
      </c>
      <c r="B156" s="12" t="s">
        <v>113</v>
      </c>
      <c r="C156" s="117">
        <v>633004</v>
      </c>
      <c r="D156" s="46" t="s">
        <v>339</v>
      </c>
      <c r="E156" s="126">
        <v>204.8</v>
      </c>
      <c r="F156" s="36"/>
      <c r="G156" s="126"/>
      <c r="H156" s="36"/>
      <c r="I156" s="13"/>
      <c r="J156" s="36"/>
      <c r="K156" s="36"/>
      <c r="L156" s="9"/>
      <c r="M156" s="9"/>
      <c r="N156" s="9"/>
    </row>
    <row r="157" spans="1:14" s="10" customFormat="1" ht="15.75">
      <c r="A157" s="34">
        <v>41</v>
      </c>
      <c r="B157" s="12" t="s">
        <v>113</v>
      </c>
      <c r="C157" s="117">
        <v>633004</v>
      </c>
      <c r="D157" s="46" t="s">
        <v>340</v>
      </c>
      <c r="E157" s="126">
        <v>7.42</v>
      </c>
      <c r="F157" s="36"/>
      <c r="G157" s="126"/>
      <c r="H157" s="36"/>
      <c r="I157" s="13"/>
      <c r="J157" s="36"/>
      <c r="K157" s="36"/>
      <c r="L157" s="9"/>
      <c r="M157" s="9"/>
      <c r="N157" s="9"/>
    </row>
    <row r="158" spans="1:14" s="10" customFormat="1" ht="15.75">
      <c r="A158" s="34" t="s">
        <v>338</v>
      </c>
      <c r="B158" s="12" t="s">
        <v>113</v>
      </c>
      <c r="C158" s="117">
        <v>633006</v>
      </c>
      <c r="D158" s="46" t="s">
        <v>390</v>
      </c>
      <c r="E158" s="126">
        <v>85.64</v>
      </c>
      <c r="F158" s="36"/>
      <c r="G158" s="126"/>
      <c r="H158" s="36"/>
      <c r="I158" s="13"/>
      <c r="J158" s="36"/>
      <c r="K158" s="36"/>
      <c r="L158" s="9"/>
      <c r="M158" s="9"/>
      <c r="N158" s="9"/>
    </row>
    <row r="159" spans="1:14" s="10" customFormat="1" ht="15.75">
      <c r="A159" s="34">
        <v>41</v>
      </c>
      <c r="B159" s="12" t="s">
        <v>113</v>
      </c>
      <c r="C159" s="32">
        <v>633006</v>
      </c>
      <c r="D159" s="46" t="s">
        <v>115</v>
      </c>
      <c r="E159" s="126">
        <v>240.26</v>
      </c>
      <c r="F159" s="36">
        <v>140.18</v>
      </c>
      <c r="G159" s="126"/>
      <c r="H159" s="36"/>
      <c r="I159" s="13"/>
      <c r="J159" s="36"/>
      <c r="K159" s="36"/>
      <c r="L159" s="9"/>
      <c r="M159" s="9"/>
      <c r="N159" s="9"/>
    </row>
    <row r="160" spans="1:14" s="10" customFormat="1" ht="15.75">
      <c r="A160" s="34" t="s">
        <v>338</v>
      </c>
      <c r="B160" s="12" t="s">
        <v>113</v>
      </c>
      <c r="C160" s="32">
        <v>633010</v>
      </c>
      <c r="D160" s="46" t="s">
        <v>391</v>
      </c>
      <c r="E160" s="126">
        <v>166.01</v>
      </c>
      <c r="F160" s="36"/>
      <c r="G160" s="126"/>
      <c r="H160" s="36"/>
      <c r="I160" s="13"/>
      <c r="J160" s="36"/>
      <c r="K160" s="36"/>
      <c r="L160" s="9"/>
      <c r="M160" s="9"/>
      <c r="N160" s="9"/>
    </row>
    <row r="161" spans="1:14" s="10" customFormat="1" ht="15.75">
      <c r="A161" s="34">
        <v>41</v>
      </c>
      <c r="B161" s="12" t="s">
        <v>113</v>
      </c>
      <c r="C161" s="32">
        <v>633010</v>
      </c>
      <c r="D161" s="46" t="s">
        <v>392</v>
      </c>
      <c r="E161" s="126"/>
      <c r="F161" s="36">
        <v>13</v>
      </c>
      <c r="G161" s="126"/>
      <c r="H161" s="36"/>
      <c r="I161" s="13"/>
      <c r="J161" s="36"/>
      <c r="K161" s="36"/>
      <c r="L161" s="9"/>
      <c r="M161" s="9"/>
      <c r="N161" s="9"/>
    </row>
    <row r="162" spans="1:14" s="17" customFormat="1" ht="15">
      <c r="A162" s="18"/>
      <c r="B162" s="19" t="s">
        <v>113</v>
      </c>
      <c r="C162" s="20">
        <v>633</v>
      </c>
      <c r="D162" s="47" t="s">
        <v>115</v>
      </c>
      <c r="E162" s="127">
        <f>SUM(E156:E161)</f>
        <v>704.13</v>
      </c>
      <c r="F162" s="127">
        <f aca="true" t="shared" si="41" ref="F162:K162">SUM(F156:F161)</f>
        <v>153.18</v>
      </c>
      <c r="G162" s="127">
        <f t="shared" si="41"/>
        <v>0</v>
      </c>
      <c r="H162" s="127">
        <f t="shared" si="41"/>
        <v>0</v>
      </c>
      <c r="I162" s="127">
        <f t="shared" si="41"/>
        <v>0</v>
      </c>
      <c r="J162" s="127">
        <f t="shared" si="41"/>
        <v>0</v>
      </c>
      <c r="K162" s="127">
        <f t="shared" si="41"/>
        <v>0</v>
      </c>
      <c r="L162" s="16"/>
      <c r="M162" s="16"/>
      <c r="N162" s="16"/>
    </row>
    <row r="163" spans="1:14" s="10" customFormat="1" ht="30">
      <c r="A163" s="34" t="s">
        <v>338</v>
      </c>
      <c r="B163" s="35" t="s">
        <v>113</v>
      </c>
      <c r="C163" s="117">
        <v>637015</v>
      </c>
      <c r="D163" s="48" t="s">
        <v>341</v>
      </c>
      <c r="E163" s="126">
        <v>9.75</v>
      </c>
      <c r="F163" s="126"/>
      <c r="G163" s="126"/>
      <c r="H163" s="126"/>
      <c r="I163" s="126"/>
      <c r="J163" s="126"/>
      <c r="K163" s="126"/>
      <c r="L163" s="25"/>
      <c r="M163" s="25"/>
      <c r="N163" s="25"/>
    </row>
    <row r="164" spans="1:14" s="10" customFormat="1" ht="15">
      <c r="A164" s="34">
        <v>41</v>
      </c>
      <c r="B164" s="35" t="s">
        <v>113</v>
      </c>
      <c r="C164" s="117">
        <v>637015</v>
      </c>
      <c r="D164" s="48" t="s">
        <v>342</v>
      </c>
      <c r="E164" s="126">
        <v>32.5</v>
      </c>
      <c r="F164" s="126"/>
      <c r="G164" s="126"/>
      <c r="H164" s="126"/>
      <c r="I164" s="126"/>
      <c r="J164" s="126"/>
      <c r="K164" s="126"/>
      <c r="L164" s="25"/>
      <c r="M164" s="25"/>
      <c r="N164" s="25"/>
    </row>
    <row r="165" spans="1:14" s="10" customFormat="1" ht="15.75">
      <c r="A165" s="34">
        <v>41</v>
      </c>
      <c r="B165" s="12" t="s">
        <v>113</v>
      </c>
      <c r="C165" s="32">
        <v>637016</v>
      </c>
      <c r="D165" s="46" t="s">
        <v>116</v>
      </c>
      <c r="E165" s="126">
        <v>44.79</v>
      </c>
      <c r="F165" s="36">
        <v>127.45</v>
      </c>
      <c r="G165" s="126"/>
      <c r="H165" s="36">
        <v>10.6</v>
      </c>
      <c r="I165" s="13"/>
      <c r="J165" s="36"/>
      <c r="K165" s="36"/>
      <c r="L165" s="9"/>
      <c r="M165" s="9"/>
      <c r="N165" s="9"/>
    </row>
    <row r="166" spans="1:14" s="17" customFormat="1" ht="15">
      <c r="A166" s="18"/>
      <c r="B166" s="19" t="s">
        <v>113</v>
      </c>
      <c r="C166" s="20">
        <v>637</v>
      </c>
      <c r="D166" s="47" t="s">
        <v>49</v>
      </c>
      <c r="E166" s="127">
        <f>SUM(E163:E165)</f>
        <v>87.03999999999999</v>
      </c>
      <c r="F166" s="127">
        <f aca="true" t="shared" si="42" ref="F166:K166">SUM(F163:F165)</f>
        <v>127.45</v>
      </c>
      <c r="G166" s="127">
        <f t="shared" si="42"/>
        <v>0</v>
      </c>
      <c r="H166" s="127">
        <f t="shared" si="42"/>
        <v>10.6</v>
      </c>
      <c r="I166" s="127">
        <f t="shared" si="42"/>
        <v>0</v>
      </c>
      <c r="J166" s="127">
        <f t="shared" si="42"/>
        <v>0</v>
      </c>
      <c r="K166" s="127">
        <f t="shared" si="42"/>
        <v>0</v>
      </c>
      <c r="L166" s="16"/>
      <c r="M166" s="16"/>
      <c r="N166" s="16"/>
    </row>
    <row r="167" spans="1:14" s="4" customFormat="1" ht="15.75">
      <c r="A167" s="119"/>
      <c r="B167" s="7" t="s">
        <v>113</v>
      </c>
      <c r="C167" s="210" t="s">
        <v>117</v>
      </c>
      <c r="D167" s="188"/>
      <c r="E167" s="123">
        <f aca="true" t="shared" si="43" ref="E167:K167">SUM(E166,E162,E155,E153)</f>
        <v>8927.66</v>
      </c>
      <c r="F167" s="122">
        <f t="shared" si="43"/>
        <v>9091.19</v>
      </c>
      <c r="G167" s="123">
        <f t="shared" si="43"/>
        <v>8210.36</v>
      </c>
      <c r="H167" s="122">
        <f t="shared" si="43"/>
        <v>8220.96</v>
      </c>
      <c r="I167" s="14">
        <f t="shared" si="43"/>
        <v>8210.36</v>
      </c>
      <c r="J167" s="122">
        <f t="shared" si="43"/>
        <v>8210.36</v>
      </c>
      <c r="K167" s="122">
        <f t="shared" si="43"/>
        <v>8210.36</v>
      </c>
      <c r="L167" s="3"/>
      <c r="M167" s="3"/>
      <c r="N167" s="3"/>
    </row>
    <row r="168" spans="1:14" s="10" customFormat="1" ht="15.75">
      <c r="A168" s="34">
        <v>41</v>
      </c>
      <c r="B168" s="12" t="s">
        <v>113</v>
      </c>
      <c r="C168" s="32" t="s">
        <v>10</v>
      </c>
      <c r="D168" s="46" t="s">
        <v>334</v>
      </c>
      <c r="E168" s="126"/>
      <c r="F168" s="36"/>
      <c r="G168" s="126"/>
      <c r="H168" s="36"/>
      <c r="I168" s="13"/>
      <c r="J168" s="36"/>
      <c r="K168" s="36"/>
      <c r="L168" s="9"/>
      <c r="M168" s="9"/>
      <c r="N168" s="9"/>
    </row>
    <row r="169" spans="1:14" s="10" customFormat="1" ht="15.75">
      <c r="A169" s="34" t="s">
        <v>118</v>
      </c>
      <c r="B169" s="12" t="s">
        <v>113</v>
      </c>
      <c r="C169" s="32" t="s">
        <v>10</v>
      </c>
      <c r="D169" s="46" t="s">
        <v>120</v>
      </c>
      <c r="E169" s="126"/>
      <c r="F169" s="36"/>
      <c r="G169" s="126"/>
      <c r="H169" s="36"/>
      <c r="I169" s="13"/>
      <c r="J169" s="36"/>
      <c r="K169" s="36"/>
      <c r="L169" s="9"/>
      <c r="M169" s="9"/>
      <c r="N169" s="9"/>
    </row>
    <row r="170" spans="1:14" s="10" customFormat="1" ht="15.75">
      <c r="A170" s="34" t="s">
        <v>119</v>
      </c>
      <c r="B170" s="12" t="s">
        <v>113</v>
      </c>
      <c r="C170" s="32" t="s">
        <v>10</v>
      </c>
      <c r="D170" s="46" t="s">
        <v>121</v>
      </c>
      <c r="E170" s="126"/>
      <c r="F170" s="36"/>
      <c r="G170" s="126"/>
      <c r="H170" s="36"/>
      <c r="I170" s="13"/>
      <c r="J170" s="36"/>
      <c r="K170" s="36"/>
      <c r="L170" s="9"/>
      <c r="M170" s="9"/>
      <c r="N170" s="9"/>
    </row>
    <row r="171" spans="1:14" s="17" customFormat="1" ht="15">
      <c r="A171" s="18"/>
      <c r="B171" s="19" t="s">
        <v>113</v>
      </c>
      <c r="C171" s="20" t="s">
        <v>10</v>
      </c>
      <c r="D171" s="47" t="s">
        <v>122</v>
      </c>
      <c r="E171" s="127">
        <f>SUM(E168:E170)</f>
        <v>0</v>
      </c>
      <c r="F171" s="21">
        <f aca="true" t="shared" si="44" ref="F171:K171">SUM(F168:F170)</f>
        <v>0</v>
      </c>
      <c r="G171" s="127">
        <f t="shared" si="44"/>
        <v>0</v>
      </c>
      <c r="H171" s="21">
        <f t="shared" si="44"/>
        <v>0</v>
      </c>
      <c r="I171" s="21">
        <f t="shared" si="44"/>
        <v>0</v>
      </c>
      <c r="J171" s="21">
        <f t="shared" si="44"/>
        <v>0</v>
      </c>
      <c r="K171" s="21">
        <f t="shared" si="44"/>
        <v>0</v>
      </c>
      <c r="L171" s="16"/>
      <c r="M171" s="16"/>
      <c r="N171" s="16"/>
    </row>
    <row r="172" spans="1:14" s="17" customFormat="1" ht="15">
      <c r="A172" s="121"/>
      <c r="B172" s="152"/>
      <c r="C172" s="153"/>
      <c r="D172" s="154"/>
      <c r="E172" s="155"/>
      <c r="F172" s="156"/>
      <c r="G172" s="155"/>
      <c r="H172" s="156"/>
      <c r="I172" s="156"/>
      <c r="J172" s="156"/>
      <c r="K172" s="156"/>
      <c r="L172" s="16"/>
      <c r="M172" s="16"/>
      <c r="N172" s="16"/>
    </row>
    <row r="173" spans="1:14" s="17" customFormat="1" ht="15">
      <c r="A173" s="121"/>
      <c r="B173" s="152"/>
      <c r="C173" s="153"/>
      <c r="D173" s="154"/>
      <c r="E173" s="155"/>
      <c r="F173" s="156"/>
      <c r="G173" s="155"/>
      <c r="H173" s="156"/>
      <c r="I173" s="156"/>
      <c r="J173" s="156"/>
      <c r="K173" s="156"/>
      <c r="L173" s="16"/>
      <c r="M173" s="16"/>
      <c r="N173" s="16"/>
    </row>
    <row r="174" spans="1:14" s="17" customFormat="1" ht="15.75">
      <c r="A174" s="215" t="s">
        <v>0</v>
      </c>
      <c r="B174" s="216" t="s">
        <v>1</v>
      </c>
      <c r="C174" s="216"/>
      <c r="D174" s="151"/>
      <c r="E174" s="204" t="s">
        <v>5</v>
      </c>
      <c r="F174" s="204"/>
      <c r="G174" s="204">
        <v>2014</v>
      </c>
      <c r="H174" s="204"/>
      <c r="I174" s="205" t="s">
        <v>57</v>
      </c>
      <c r="J174" s="206"/>
      <c r="K174" s="207"/>
      <c r="L174" s="16"/>
      <c r="M174" s="16"/>
      <c r="N174" s="16"/>
    </row>
    <row r="175" spans="1:14" s="17" customFormat="1" ht="30">
      <c r="A175" s="208"/>
      <c r="B175" s="115" t="s">
        <v>2</v>
      </c>
      <c r="C175" s="43" t="s">
        <v>3</v>
      </c>
      <c r="D175" s="45" t="s">
        <v>4</v>
      </c>
      <c r="E175" s="125">
        <v>2012</v>
      </c>
      <c r="F175" s="116">
        <v>2013</v>
      </c>
      <c r="G175" s="134" t="s">
        <v>6</v>
      </c>
      <c r="H175" s="124" t="s">
        <v>7</v>
      </c>
      <c r="I175" s="133">
        <v>2015</v>
      </c>
      <c r="J175" s="116">
        <v>2016</v>
      </c>
      <c r="K175" s="116">
        <v>2017</v>
      </c>
      <c r="L175" s="16"/>
      <c r="M175" s="16"/>
      <c r="N175" s="16"/>
    </row>
    <row r="176" spans="1:14" s="10" customFormat="1" ht="15.75">
      <c r="A176" s="34">
        <v>41</v>
      </c>
      <c r="B176" s="12" t="s">
        <v>113</v>
      </c>
      <c r="C176" s="32" t="s">
        <v>18</v>
      </c>
      <c r="D176" s="46" t="s">
        <v>335</v>
      </c>
      <c r="E176" s="126"/>
      <c r="F176" s="36"/>
      <c r="G176" s="126"/>
      <c r="H176" s="36"/>
      <c r="I176" s="13"/>
      <c r="J176" s="36"/>
      <c r="K176" s="36"/>
      <c r="L176" s="9"/>
      <c r="M176" s="9"/>
      <c r="N176" s="9"/>
    </row>
    <row r="177" spans="1:14" s="10" customFormat="1" ht="15.75">
      <c r="A177" s="34" t="s">
        <v>118</v>
      </c>
      <c r="B177" s="12" t="s">
        <v>113</v>
      </c>
      <c r="C177" s="32" t="s">
        <v>18</v>
      </c>
      <c r="D177" s="46" t="s">
        <v>336</v>
      </c>
      <c r="E177" s="126"/>
      <c r="F177" s="36"/>
      <c r="G177" s="126"/>
      <c r="H177" s="36"/>
      <c r="I177" s="13"/>
      <c r="J177" s="36"/>
      <c r="K177" s="36"/>
      <c r="L177" s="9"/>
      <c r="M177" s="9"/>
      <c r="N177" s="9"/>
    </row>
    <row r="178" spans="1:14" s="10" customFormat="1" ht="15.75">
      <c r="A178" s="34" t="s">
        <v>119</v>
      </c>
      <c r="B178" s="12" t="s">
        <v>113</v>
      </c>
      <c r="C178" s="32" t="s">
        <v>18</v>
      </c>
      <c r="D178" s="46" t="s">
        <v>337</v>
      </c>
      <c r="E178" s="126"/>
      <c r="F178" s="36"/>
      <c r="G178" s="126"/>
      <c r="H178" s="36"/>
      <c r="I178" s="13"/>
      <c r="J178" s="36"/>
      <c r="K178" s="36"/>
      <c r="L178" s="9"/>
      <c r="M178" s="9"/>
      <c r="N178" s="9"/>
    </row>
    <row r="179" spans="1:14" s="17" customFormat="1" ht="15.75">
      <c r="A179" s="18"/>
      <c r="B179" s="37" t="s">
        <v>113</v>
      </c>
      <c r="C179" s="20" t="s">
        <v>18</v>
      </c>
      <c r="D179" s="49" t="s">
        <v>123</v>
      </c>
      <c r="E179" s="127">
        <f>SUM(E176:E178)</f>
        <v>0</v>
      </c>
      <c r="F179" s="21">
        <f aca="true" t="shared" si="45" ref="F179:K179">SUM(F176:F178)</f>
        <v>0</v>
      </c>
      <c r="G179" s="127">
        <f t="shared" si="45"/>
        <v>0</v>
      </c>
      <c r="H179" s="21">
        <f t="shared" si="45"/>
        <v>0</v>
      </c>
      <c r="I179" s="38">
        <f t="shared" si="45"/>
        <v>0</v>
      </c>
      <c r="J179" s="21">
        <f t="shared" si="45"/>
        <v>0</v>
      </c>
      <c r="K179" s="21">
        <f t="shared" si="45"/>
        <v>0</v>
      </c>
      <c r="L179" s="24"/>
      <c r="M179" s="24"/>
      <c r="N179" s="24"/>
    </row>
    <row r="180" spans="1:14" s="10" customFormat="1" ht="15.75">
      <c r="A180" s="34">
        <v>41</v>
      </c>
      <c r="B180" s="12" t="s">
        <v>113</v>
      </c>
      <c r="C180" s="32">
        <v>633006</v>
      </c>
      <c r="D180" s="46" t="s">
        <v>124</v>
      </c>
      <c r="E180" s="126"/>
      <c r="F180" s="36"/>
      <c r="G180" s="126"/>
      <c r="H180" s="36"/>
      <c r="I180" s="13"/>
      <c r="J180" s="36"/>
      <c r="K180" s="36"/>
      <c r="L180" s="9"/>
      <c r="M180" s="9"/>
      <c r="N180" s="9"/>
    </row>
    <row r="181" spans="1:14" s="10" customFormat="1" ht="15.75">
      <c r="A181" s="34" t="s">
        <v>118</v>
      </c>
      <c r="B181" s="12" t="s">
        <v>113</v>
      </c>
      <c r="C181" s="32">
        <v>633006</v>
      </c>
      <c r="D181" s="46" t="s">
        <v>126</v>
      </c>
      <c r="E181" s="126"/>
      <c r="F181" s="36"/>
      <c r="G181" s="126"/>
      <c r="H181" s="36"/>
      <c r="I181" s="13"/>
      <c r="J181" s="36"/>
      <c r="K181" s="36"/>
      <c r="L181" s="9"/>
      <c r="M181" s="9"/>
      <c r="N181" s="9"/>
    </row>
    <row r="182" spans="1:14" s="10" customFormat="1" ht="15.75">
      <c r="A182" s="34" t="s">
        <v>119</v>
      </c>
      <c r="B182" s="12" t="s">
        <v>113</v>
      </c>
      <c r="C182" s="32">
        <v>633006</v>
      </c>
      <c r="D182" s="46" t="s">
        <v>127</v>
      </c>
      <c r="E182" s="126"/>
      <c r="F182" s="36"/>
      <c r="G182" s="126"/>
      <c r="H182" s="36"/>
      <c r="I182" s="13"/>
      <c r="J182" s="36"/>
      <c r="K182" s="36"/>
      <c r="L182" s="9"/>
      <c r="M182" s="9"/>
      <c r="N182" s="9"/>
    </row>
    <row r="183" spans="1:14" s="10" customFormat="1" ht="31.5">
      <c r="A183" s="34">
        <v>41</v>
      </c>
      <c r="B183" s="12" t="s">
        <v>113</v>
      </c>
      <c r="C183" s="32">
        <v>633010</v>
      </c>
      <c r="D183" s="46" t="s">
        <v>125</v>
      </c>
      <c r="E183" s="126"/>
      <c r="F183" s="36"/>
      <c r="G183" s="126"/>
      <c r="H183" s="36"/>
      <c r="I183" s="13"/>
      <c r="J183" s="36"/>
      <c r="K183" s="36"/>
      <c r="L183" s="9"/>
      <c r="M183" s="9"/>
      <c r="N183" s="9"/>
    </row>
    <row r="184" spans="1:14" s="10" customFormat="1" ht="31.5">
      <c r="A184" s="34" t="s">
        <v>118</v>
      </c>
      <c r="B184" s="12" t="s">
        <v>113</v>
      </c>
      <c r="C184" s="32">
        <v>633010</v>
      </c>
      <c r="D184" s="46" t="s">
        <v>128</v>
      </c>
      <c r="E184" s="126"/>
      <c r="F184" s="36"/>
      <c r="G184" s="126"/>
      <c r="H184" s="36"/>
      <c r="I184" s="13"/>
      <c r="J184" s="36"/>
      <c r="K184" s="36"/>
      <c r="L184" s="9"/>
      <c r="M184" s="9"/>
      <c r="N184" s="9"/>
    </row>
    <row r="185" spans="1:14" s="10" customFormat="1" ht="15.75">
      <c r="A185" s="34" t="s">
        <v>119</v>
      </c>
      <c r="B185" s="12" t="s">
        <v>113</v>
      </c>
      <c r="C185" s="32">
        <v>633010</v>
      </c>
      <c r="D185" s="46" t="s">
        <v>129</v>
      </c>
      <c r="E185" s="126"/>
      <c r="F185" s="36"/>
      <c r="G185" s="126"/>
      <c r="H185" s="36"/>
      <c r="I185" s="13"/>
      <c r="J185" s="36"/>
      <c r="K185" s="36"/>
      <c r="L185" s="9"/>
      <c r="M185" s="9"/>
      <c r="N185" s="9"/>
    </row>
    <row r="186" spans="1:14" s="17" customFormat="1" ht="15">
      <c r="A186" s="18"/>
      <c r="B186" s="19" t="s">
        <v>113</v>
      </c>
      <c r="C186" s="20">
        <v>633</v>
      </c>
      <c r="D186" s="47" t="s">
        <v>130</v>
      </c>
      <c r="E186" s="127">
        <f>SUM(E180:E185)</f>
        <v>0</v>
      </c>
      <c r="F186" s="21">
        <f aca="true" t="shared" si="46" ref="F186:K186">SUM(F180:F185)</f>
        <v>0</v>
      </c>
      <c r="G186" s="127">
        <f t="shared" si="46"/>
        <v>0</v>
      </c>
      <c r="H186" s="21">
        <f t="shared" si="46"/>
        <v>0</v>
      </c>
      <c r="I186" s="21">
        <f t="shared" si="46"/>
        <v>0</v>
      </c>
      <c r="J186" s="21">
        <f t="shared" si="46"/>
        <v>0</v>
      </c>
      <c r="K186" s="21">
        <f t="shared" si="46"/>
        <v>0</v>
      </c>
      <c r="L186" s="16"/>
      <c r="M186" s="16"/>
      <c r="N186" s="16"/>
    </row>
    <row r="187" spans="1:14" s="10" customFormat="1" ht="15.75">
      <c r="A187" s="34">
        <v>41</v>
      </c>
      <c r="B187" s="12" t="s">
        <v>113</v>
      </c>
      <c r="C187" s="32">
        <v>637016</v>
      </c>
      <c r="D187" s="46" t="s">
        <v>131</v>
      </c>
      <c r="E187" s="126"/>
      <c r="F187" s="36"/>
      <c r="G187" s="126"/>
      <c r="H187" s="36"/>
      <c r="I187" s="13"/>
      <c r="J187" s="36"/>
      <c r="K187" s="36"/>
      <c r="L187" s="9"/>
      <c r="M187" s="9"/>
      <c r="N187" s="9"/>
    </row>
    <row r="188" spans="1:14" s="17" customFormat="1" ht="15">
      <c r="A188" s="18"/>
      <c r="B188" s="19" t="s">
        <v>113</v>
      </c>
      <c r="C188" s="20">
        <v>637</v>
      </c>
      <c r="D188" s="47" t="s">
        <v>132</v>
      </c>
      <c r="E188" s="127">
        <f aca="true" t="shared" si="47" ref="E188:K188">SUM(E187:E187)</f>
        <v>0</v>
      </c>
      <c r="F188" s="21">
        <f t="shared" si="47"/>
        <v>0</v>
      </c>
      <c r="G188" s="127">
        <f t="shared" si="47"/>
        <v>0</v>
      </c>
      <c r="H188" s="21">
        <f t="shared" si="47"/>
        <v>0</v>
      </c>
      <c r="I188" s="21">
        <f t="shared" si="47"/>
        <v>0</v>
      </c>
      <c r="J188" s="21">
        <f t="shared" si="47"/>
        <v>0</v>
      </c>
      <c r="K188" s="21">
        <f t="shared" si="47"/>
        <v>0</v>
      </c>
      <c r="L188" s="16"/>
      <c r="M188" s="16"/>
      <c r="N188" s="16"/>
    </row>
    <row r="189" spans="1:14" s="4" customFormat="1" ht="15.75">
      <c r="A189" s="119"/>
      <c r="B189" s="7" t="s">
        <v>113</v>
      </c>
      <c r="C189" s="210" t="s">
        <v>133</v>
      </c>
      <c r="D189" s="188"/>
      <c r="E189" s="123">
        <f aca="true" t="shared" si="48" ref="E189:K189">SUM(E188,E186,E179,E171)</f>
        <v>0</v>
      </c>
      <c r="F189" s="122">
        <f t="shared" si="48"/>
        <v>0</v>
      </c>
      <c r="G189" s="123">
        <f t="shared" si="48"/>
        <v>0</v>
      </c>
      <c r="H189" s="122">
        <f t="shared" si="48"/>
        <v>0</v>
      </c>
      <c r="I189" s="14">
        <f t="shared" si="48"/>
        <v>0</v>
      </c>
      <c r="J189" s="122">
        <f t="shared" si="48"/>
        <v>0</v>
      </c>
      <c r="K189" s="122">
        <f t="shared" si="48"/>
        <v>0</v>
      </c>
      <c r="L189" s="3"/>
      <c r="M189" s="3"/>
      <c r="N189" s="3"/>
    </row>
    <row r="190" spans="1:14" s="10" customFormat="1" ht="15.75">
      <c r="A190" s="34">
        <v>41</v>
      </c>
      <c r="B190" s="12" t="s">
        <v>134</v>
      </c>
      <c r="C190" s="32">
        <v>632001</v>
      </c>
      <c r="D190" s="46" t="s">
        <v>135</v>
      </c>
      <c r="E190" s="126">
        <v>3896</v>
      </c>
      <c r="F190" s="36">
        <v>3284</v>
      </c>
      <c r="G190" s="126">
        <v>4000</v>
      </c>
      <c r="H190" s="36">
        <v>4000</v>
      </c>
      <c r="I190" s="13">
        <v>4000</v>
      </c>
      <c r="J190" s="36">
        <v>4000</v>
      </c>
      <c r="K190" s="36">
        <v>4000</v>
      </c>
      <c r="L190" s="9"/>
      <c r="M190" s="9"/>
      <c r="N190" s="9"/>
    </row>
    <row r="191" spans="1:14" s="17" customFormat="1" ht="15">
      <c r="A191" s="18"/>
      <c r="B191" s="19" t="s">
        <v>134</v>
      </c>
      <c r="C191" s="20">
        <v>632</v>
      </c>
      <c r="D191" s="47" t="s">
        <v>109</v>
      </c>
      <c r="E191" s="127">
        <f>SUM(E190)</f>
        <v>3896</v>
      </c>
      <c r="F191" s="21">
        <f aca="true" t="shared" si="49" ref="F191:K191">SUM(F190)</f>
        <v>3284</v>
      </c>
      <c r="G191" s="127">
        <f t="shared" si="49"/>
        <v>4000</v>
      </c>
      <c r="H191" s="21">
        <f t="shared" si="49"/>
        <v>4000</v>
      </c>
      <c r="I191" s="21">
        <f t="shared" si="49"/>
        <v>4000</v>
      </c>
      <c r="J191" s="21">
        <f t="shared" si="49"/>
        <v>4000</v>
      </c>
      <c r="K191" s="21">
        <f t="shared" si="49"/>
        <v>4000</v>
      </c>
      <c r="L191" s="16"/>
      <c r="M191" s="16"/>
      <c r="N191" s="16"/>
    </row>
    <row r="192" spans="1:14" s="10" customFormat="1" ht="15">
      <c r="A192" s="34">
        <v>41</v>
      </c>
      <c r="B192" s="35" t="s">
        <v>134</v>
      </c>
      <c r="C192" s="32">
        <v>635006</v>
      </c>
      <c r="D192" s="48" t="s">
        <v>136</v>
      </c>
      <c r="E192" s="126">
        <v>691.92</v>
      </c>
      <c r="F192" s="36">
        <v>689.4</v>
      </c>
      <c r="G192" s="126">
        <v>100</v>
      </c>
      <c r="H192" s="36">
        <v>263.64</v>
      </c>
      <c r="I192" s="36">
        <v>100</v>
      </c>
      <c r="J192" s="36">
        <v>100</v>
      </c>
      <c r="K192" s="36">
        <v>100</v>
      </c>
      <c r="L192" s="25"/>
      <c r="M192" s="25"/>
      <c r="N192" s="25"/>
    </row>
    <row r="193" spans="1:14" s="17" customFormat="1" ht="15">
      <c r="A193" s="18"/>
      <c r="B193" s="19" t="s">
        <v>134</v>
      </c>
      <c r="C193" s="20">
        <v>635</v>
      </c>
      <c r="D193" s="47" t="s">
        <v>37</v>
      </c>
      <c r="E193" s="127">
        <f>SUM(E192)</f>
        <v>691.92</v>
      </c>
      <c r="F193" s="21">
        <f aca="true" t="shared" si="50" ref="F193:K193">SUM(F192)</f>
        <v>689.4</v>
      </c>
      <c r="G193" s="127">
        <f t="shared" si="50"/>
        <v>100</v>
      </c>
      <c r="H193" s="21">
        <f t="shared" si="50"/>
        <v>263.64</v>
      </c>
      <c r="I193" s="21">
        <f t="shared" si="50"/>
        <v>100</v>
      </c>
      <c r="J193" s="21">
        <f t="shared" si="50"/>
        <v>100</v>
      </c>
      <c r="K193" s="21">
        <f t="shared" si="50"/>
        <v>100</v>
      </c>
      <c r="L193" s="16"/>
      <c r="M193" s="16"/>
      <c r="N193" s="16"/>
    </row>
    <row r="194" spans="1:14" s="4" customFormat="1" ht="15.75">
      <c r="A194" s="119"/>
      <c r="B194" s="7" t="s">
        <v>134</v>
      </c>
      <c r="C194" s="210" t="s">
        <v>137</v>
      </c>
      <c r="D194" s="191"/>
      <c r="E194" s="123">
        <f>SUM(E193,E191)</f>
        <v>4587.92</v>
      </c>
      <c r="F194" s="122">
        <f aca="true" t="shared" si="51" ref="F194:K194">SUM(F193,F191)</f>
        <v>3973.4</v>
      </c>
      <c r="G194" s="123">
        <f t="shared" si="51"/>
        <v>4100</v>
      </c>
      <c r="H194" s="122">
        <f t="shared" si="51"/>
        <v>4263.64</v>
      </c>
      <c r="I194" s="14">
        <f t="shared" si="51"/>
        <v>4100</v>
      </c>
      <c r="J194" s="122">
        <f t="shared" si="51"/>
        <v>4100</v>
      </c>
      <c r="K194" s="122">
        <f t="shared" si="51"/>
        <v>4100</v>
      </c>
      <c r="L194" s="3"/>
      <c r="M194" s="3"/>
      <c r="N194" s="3"/>
    </row>
    <row r="195" spans="1:11" s="9" customFormat="1" ht="15.75">
      <c r="A195" s="11">
        <v>41</v>
      </c>
      <c r="B195" s="12" t="s">
        <v>138</v>
      </c>
      <c r="C195" s="104">
        <v>632001</v>
      </c>
      <c r="D195" s="104" t="s">
        <v>343</v>
      </c>
      <c r="E195" s="110">
        <v>1152</v>
      </c>
      <c r="F195" s="13">
        <v>584</v>
      </c>
      <c r="G195" s="110">
        <v>700</v>
      </c>
      <c r="H195" s="13">
        <v>700</v>
      </c>
      <c r="I195" s="13">
        <v>700</v>
      </c>
      <c r="J195" s="13">
        <v>700</v>
      </c>
      <c r="K195" s="13">
        <v>700</v>
      </c>
    </row>
    <row r="196" spans="1:14" s="10" customFormat="1" ht="15.75">
      <c r="A196" s="34">
        <v>41</v>
      </c>
      <c r="B196" s="12" t="s">
        <v>138</v>
      </c>
      <c r="C196" s="32">
        <v>632001</v>
      </c>
      <c r="D196" s="46" t="s">
        <v>139</v>
      </c>
      <c r="E196" s="126">
        <v>1196</v>
      </c>
      <c r="F196" s="36">
        <v>605.3</v>
      </c>
      <c r="G196" s="126">
        <v>800</v>
      </c>
      <c r="H196" s="36">
        <v>800</v>
      </c>
      <c r="I196" s="13">
        <v>800</v>
      </c>
      <c r="J196" s="36">
        <v>800</v>
      </c>
      <c r="K196" s="36">
        <v>800</v>
      </c>
      <c r="L196" s="9"/>
      <c r="M196" s="9"/>
      <c r="N196" s="9"/>
    </row>
    <row r="197" spans="1:14" s="17" customFormat="1" ht="15">
      <c r="A197" s="18"/>
      <c r="B197" s="19" t="s">
        <v>138</v>
      </c>
      <c r="C197" s="20">
        <v>632</v>
      </c>
      <c r="D197" s="47" t="s">
        <v>109</v>
      </c>
      <c r="E197" s="127">
        <f>SUM(E195:E196)</f>
        <v>2348</v>
      </c>
      <c r="F197" s="127">
        <f aca="true" t="shared" si="52" ref="F197:K197">SUM(F195:F196)</f>
        <v>1189.3</v>
      </c>
      <c r="G197" s="127">
        <f t="shared" si="52"/>
        <v>1500</v>
      </c>
      <c r="H197" s="127">
        <f t="shared" si="52"/>
        <v>1500</v>
      </c>
      <c r="I197" s="127">
        <f t="shared" si="52"/>
        <v>1500</v>
      </c>
      <c r="J197" s="127">
        <f t="shared" si="52"/>
        <v>1500</v>
      </c>
      <c r="K197" s="127">
        <f t="shared" si="52"/>
        <v>1500</v>
      </c>
      <c r="L197" s="16"/>
      <c r="M197" s="16"/>
      <c r="N197" s="16"/>
    </row>
    <row r="198" spans="1:14" s="10" customFormat="1" ht="15.75">
      <c r="A198" s="34">
        <v>41</v>
      </c>
      <c r="B198" s="12" t="s">
        <v>138</v>
      </c>
      <c r="C198" s="32">
        <v>635006</v>
      </c>
      <c r="D198" s="46" t="s">
        <v>140</v>
      </c>
      <c r="E198" s="126">
        <v>413.08</v>
      </c>
      <c r="F198" s="36">
        <v>104.25</v>
      </c>
      <c r="G198" s="126">
        <v>500</v>
      </c>
      <c r="H198" s="36">
        <v>500</v>
      </c>
      <c r="I198" s="13">
        <v>500</v>
      </c>
      <c r="J198" s="36">
        <v>500</v>
      </c>
      <c r="K198" s="36">
        <v>500</v>
      </c>
      <c r="L198" s="9"/>
      <c r="M198" s="9"/>
      <c r="N198" s="9"/>
    </row>
    <row r="199" spans="1:14" s="17" customFormat="1" ht="15">
      <c r="A199" s="18"/>
      <c r="B199" s="19" t="s">
        <v>138</v>
      </c>
      <c r="C199" s="20">
        <v>635</v>
      </c>
      <c r="D199" s="47" t="s">
        <v>37</v>
      </c>
      <c r="E199" s="127">
        <f>SUM(E198)</f>
        <v>413.08</v>
      </c>
      <c r="F199" s="21">
        <f aca="true" t="shared" si="53" ref="F199:K199">SUM(F198)</f>
        <v>104.25</v>
      </c>
      <c r="G199" s="127">
        <f t="shared" si="53"/>
        <v>500</v>
      </c>
      <c r="H199" s="21">
        <f t="shared" si="53"/>
        <v>500</v>
      </c>
      <c r="I199" s="21">
        <f t="shared" si="53"/>
        <v>500</v>
      </c>
      <c r="J199" s="21">
        <f t="shared" si="53"/>
        <v>500</v>
      </c>
      <c r="K199" s="21">
        <f t="shared" si="53"/>
        <v>500</v>
      </c>
      <c r="L199" s="16"/>
      <c r="M199" s="16"/>
      <c r="N199" s="16"/>
    </row>
    <row r="200" spans="1:14" s="10" customFormat="1" ht="15.75">
      <c r="A200" s="34">
        <v>41</v>
      </c>
      <c r="B200" s="12" t="s">
        <v>138</v>
      </c>
      <c r="C200" s="32">
        <v>637002</v>
      </c>
      <c r="D200" s="46" t="s">
        <v>141</v>
      </c>
      <c r="E200" s="126"/>
      <c r="F200" s="36"/>
      <c r="G200" s="126">
        <v>500</v>
      </c>
      <c r="H200" s="36">
        <v>500</v>
      </c>
      <c r="I200" s="13">
        <v>500</v>
      </c>
      <c r="J200" s="36">
        <v>500</v>
      </c>
      <c r="K200" s="36">
        <v>500</v>
      </c>
      <c r="L200" s="9"/>
      <c r="M200" s="9"/>
      <c r="N200" s="9"/>
    </row>
    <row r="201" spans="1:14" s="10" customFormat="1" ht="15.75">
      <c r="A201" s="34">
        <v>41</v>
      </c>
      <c r="B201" s="12" t="s">
        <v>138</v>
      </c>
      <c r="C201" s="32">
        <v>637026</v>
      </c>
      <c r="D201" s="46" t="s">
        <v>344</v>
      </c>
      <c r="E201" s="126">
        <v>500</v>
      </c>
      <c r="F201" s="36"/>
      <c r="G201" s="126"/>
      <c r="H201" s="36"/>
      <c r="I201" s="13"/>
      <c r="J201" s="36"/>
      <c r="K201" s="36"/>
      <c r="L201" s="9"/>
      <c r="M201" s="9"/>
      <c r="N201" s="9"/>
    </row>
    <row r="202" spans="1:14" s="17" customFormat="1" ht="15">
      <c r="A202" s="18"/>
      <c r="B202" s="19" t="s">
        <v>138</v>
      </c>
      <c r="C202" s="20">
        <v>637</v>
      </c>
      <c r="D202" s="47" t="s">
        <v>49</v>
      </c>
      <c r="E202" s="127">
        <f>SUM(E200:E201)</f>
        <v>500</v>
      </c>
      <c r="F202" s="127">
        <f aca="true" t="shared" si="54" ref="F202:K202">SUM(F200:F201)</f>
        <v>0</v>
      </c>
      <c r="G202" s="127">
        <f t="shared" si="54"/>
        <v>500</v>
      </c>
      <c r="H202" s="127">
        <f t="shared" si="54"/>
        <v>500</v>
      </c>
      <c r="I202" s="127">
        <f t="shared" si="54"/>
        <v>500</v>
      </c>
      <c r="J202" s="127">
        <f t="shared" si="54"/>
        <v>500</v>
      </c>
      <c r="K202" s="127">
        <f t="shared" si="54"/>
        <v>500</v>
      </c>
      <c r="L202" s="16"/>
      <c r="M202" s="16"/>
      <c r="N202" s="16"/>
    </row>
    <row r="203" spans="1:14" s="10" customFormat="1" ht="15.75">
      <c r="A203" s="34">
        <v>41</v>
      </c>
      <c r="B203" s="12" t="s">
        <v>138</v>
      </c>
      <c r="C203" s="32">
        <v>641001</v>
      </c>
      <c r="D203" s="46" t="s">
        <v>142</v>
      </c>
      <c r="E203" s="126">
        <v>1208.49</v>
      </c>
      <c r="F203" s="36">
        <v>1310.43</v>
      </c>
      <c r="G203" s="126">
        <v>1400</v>
      </c>
      <c r="H203" s="36">
        <v>1400</v>
      </c>
      <c r="I203" s="13">
        <v>1400</v>
      </c>
      <c r="J203" s="36">
        <v>1400</v>
      </c>
      <c r="K203" s="36">
        <v>1400</v>
      </c>
      <c r="L203" s="9"/>
      <c r="M203" s="9"/>
      <c r="N203" s="9"/>
    </row>
    <row r="204" spans="1:14" s="10" customFormat="1" ht="15.75">
      <c r="A204" s="34">
        <v>41</v>
      </c>
      <c r="B204" s="12" t="s">
        <v>138</v>
      </c>
      <c r="C204" s="32">
        <v>641001</v>
      </c>
      <c r="D204" s="46" t="s">
        <v>345</v>
      </c>
      <c r="E204" s="126"/>
      <c r="F204" s="36">
        <v>60</v>
      </c>
      <c r="G204" s="126"/>
      <c r="H204" s="36">
        <v>60</v>
      </c>
      <c r="I204" s="13"/>
      <c r="J204" s="36"/>
      <c r="K204" s="36"/>
      <c r="L204" s="9"/>
      <c r="M204" s="9"/>
      <c r="N204" s="9"/>
    </row>
    <row r="205" spans="1:14" s="17" customFormat="1" ht="15">
      <c r="A205" s="18"/>
      <c r="B205" s="19" t="s">
        <v>138</v>
      </c>
      <c r="C205" s="20">
        <v>641</v>
      </c>
      <c r="D205" s="47" t="s">
        <v>50</v>
      </c>
      <c r="E205" s="127">
        <f>SUM(E203:E204)</f>
        <v>1208.49</v>
      </c>
      <c r="F205" s="127">
        <f aca="true" t="shared" si="55" ref="F205:K205">SUM(F203:F204)</f>
        <v>1370.43</v>
      </c>
      <c r="G205" s="127">
        <f t="shared" si="55"/>
        <v>1400</v>
      </c>
      <c r="H205" s="127">
        <f t="shared" si="55"/>
        <v>1460</v>
      </c>
      <c r="I205" s="127">
        <f t="shared" si="55"/>
        <v>1400</v>
      </c>
      <c r="J205" s="127">
        <f t="shared" si="55"/>
        <v>1400</v>
      </c>
      <c r="K205" s="127">
        <f t="shared" si="55"/>
        <v>1400</v>
      </c>
      <c r="L205" s="16"/>
      <c r="M205" s="16"/>
      <c r="N205" s="16"/>
    </row>
    <row r="206" spans="1:14" s="4" customFormat="1" ht="15.75">
      <c r="A206" s="119"/>
      <c r="B206" s="7" t="s">
        <v>138</v>
      </c>
      <c r="C206" s="210" t="s">
        <v>143</v>
      </c>
      <c r="D206" s="191"/>
      <c r="E206" s="123">
        <f aca="true" t="shared" si="56" ref="E206:K206">SUM(E205,E202,E199,E197)</f>
        <v>4469.57</v>
      </c>
      <c r="F206" s="122">
        <f t="shared" si="56"/>
        <v>2663.98</v>
      </c>
      <c r="G206" s="123">
        <f t="shared" si="56"/>
        <v>3900</v>
      </c>
      <c r="H206" s="122">
        <f t="shared" si="56"/>
        <v>3960</v>
      </c>
      <c r="I206" s="14">
        <f t="shared" si="56"/>
        <v>3900</v>
      </c>
      <c r="J206" s="122">
        <f t="shared" si="56"/>
        <v>3900</v>
      </c>
      <c r="K206" s="122">
        <f t="shared" si="56"/>
        <v>3900</v>
      </c>
      <c r="L206" s="3"/>
      <c r="M206" s="3"/>
      <c r="N206" s="3"/>
    </row>
    <row r="207" spans="1:14" s="4" customFormat="1" ht="15.75">
      <c r="A207" s="208" t="s">
        <v>0</v>
      </c>
      <c r="B207" s="209" t="s">
        <v>1</v>
      </c>
      <c r="C207" s="209"/>
      <c r="D207" s="44"/>
      <c r="E207" s="177" t="s">
        <v>5</v>
      </c>
      <c r="F207" s="177"/>
      <c r="G207" s="177">
        <v>2014</v>
      </c>
      <c r="H207" s="177"/>
      <c r="I207" s="178" t="s">
        <v>57</v>
      </c>
      <c r="J207" s="179"/>
      <c r="K207" s="180"/>
      <c r="L207" s="3"/>
      <c r="M207" s="3"/>
      <c r="N207" s="3"/>
    </row>
    <row r="208" spans="1:14" s="4" customFormat="1" ht="30">
      <c r="A208" s="208"/>
      <c r="B208" s="115" t="s">
        <v>2</v>
      </c>
      <c r="C208" s="43" t="s">
        <v>3</v>
      </c>
      <c r="D208" s="45" t="s">
        <v>4</v>
      </c>
      <c r="E208" s="125">
        <v>2012</v>
      </c>
      <c r="F208" s="116">
        <v>2013</v>
      </c>
      <c r="G208" s="134" t="s">
        <v>6</v>
      </c>
      <c r="H208" s="124" t="s">
        <v>7</v>
      </c>
      <c r="I208" s="133">
        <v>2015</v>
      </c>
      <c r="J208" s="116">
        <v>2016</v>
      </c>
      <c r="K208" s="116">
        <v>2017</v>
      </c>
      <c r="L208" s="3"/>
      <c r="M208" s="3"/>
      <c r="N208" s="3"/>
    </row>
    <row r="209" spans="1:14" s="10" customFormat="1" ht="15.75">
      <c r="A209" s="34">
        <v>41</v>
      </c>
      <c r="B209" s="12" t="s">
        <v>144</v>
      </c>
      <c r="C209" s="32">
        <v>632002</v>
      </c>
      <c r="D209" s="46" t="s">
        <v>145</v>
      </c>
      <c r="E209" s="126">
        <v>453.25</v>
      </c>
      <c r="F209" s="36">
        <v>213.57</v>
      </c>
      <c r="G209" s="126">
        <v>400</v>
      </c>
      <c r="H209" s="36">
        <v>400</v>
      </c>
      <c r="I209" s="13">
        <v>400</v>
      </c>
      <c r="J209" s="36">
        <v>400</v>
      </c>
      <c r="K209" s="36">
        <v>400</v>
      </c>
      <c r="L209" s="9"/>
      <c r="M209" s="9"/>
      <c r="N209" s="9"/>
    </row>
    <row r="210" spans="1:14" s="17" customFormat="1" ht="15">
      <c r="A210" s="18"/>
      <c r="B210" s="19" t="s">
        <v>144</v>
      </c>
      <c r="C210" s="20">
        <v>632</v>
      </c>
      <c r="D210" s="47" t="s">
        <v>109</v>
      </c>
      <c r="E210" s="127">
        <f>SUM(E209)</f>
        <v>453.25</v>
      </c>
      <c r="F210" s="21">
        <f aca="true" t="shared" si="57" ref="F210:K210">SUM(F209)</f>
        <v>213.57</v>
      </c>
      <c r="G210" s="127">
        <f t="shared" si="57"/>
        <v>400</v>
      </c>
      <c r="H210" s="21">
        <f t="shared" si="57"/>
        <v>400</v>
      </c>
      <c r="I210" s="21">
        <f t="shared" si="57"/>
        <v>400</v>
      </c>
      <c r="J210" s="21">
        <f t="shared" si="57"/>
        <v>400</v>
      </c>
      <c r="K210" s="21">
        <f t="shared" si="57"/>
        <v>400</v>
      </c>
      <c r="L210" s="16"/>
      <c r="M210" s="16"/>
      <c r="N210" s="16"/>
    </row>
    <row r="211" spans="1:14" s="148" customFormat="1" ht="15.75">
      <c r="A211" s="143">
        <v>41</v>
      </c>
      <c r="B211" s="144" t="s">
        <v>144</v>
      </c>
      <c r="C211" s="145">
        <v>633006</v>
      </c>
      <c r="D211" s="146" t="s">
        <v>146</v>
      </c>
      <c r="E211" s="126">
        <v>286.03</v>
      </c>
      <c r="F211" s="126">
        <v>203.63</v>
      </c>
      <c r="G211" s="126">
        <v>166</v>
      </c>
      <c r="H211" s="126">
        <v>166</v>
      </c>
      <c r="I211" s="110">
        <v>166</v>
      </c>
      <c r="J211" s="126">
        <v>166</v>
      </c>
      <c r="K211" s="126">
        <v>166</v>
      </c>
      <c r="L211" s="147"/>
      <c r="M211" s="147"/>
      <c r="N211" s="147"/>
    </row>
    <row r="212" spans="1:14" s="148" customFormat="1" ht="15.75">
      <c r="A212" s="143">
        <v>41</v>
      </c>
      <c r="B212" s="144" t="s">
        <v>144</v>
      </c>
      <c r="C212" s="145">
        <v>633006</v>
      </c>
      <c r="D212" s="146" t="s">
        <v>147</v>
      </c>
      <c r="E212" s="126">
        <v>34.28</v>
      </c>
      <c r="F212" s="126">
        <v>211.44</v>
      </c>
      <c r="G212" s="126">
        <v>66</v>
      </c>
      <c r="H212" s="126">
        <v>66</v>
      </c>
      <c r="I212" s="110">
        <v>66</v>
      </c>
      <c r="J212" s="126">
        <v>66</v>
      </c>
      <c r="K212" s="126">
        <v>66</v>
      </c>
      <c r="L212" s="147"/>
      <c r="M212" s="147"/>
      <c r="N212" s="147"/>
    </row>
    <row r="213" spans="1:14" s="17" customFormat="1" ht="15">
      <c r="A213" s="18"/>
      <c r="B213" s="19" t="s">
        <v>144</v>
      </c>
      <c r="C213" s="20">
        <v>633</v>
      </c>
      <c r="D213" s="47" t="s">
        <v>29</v>
      </c>
      <c r="E213" s="127">
        <f>SUM(E211:E212)</f>
        <v>320.30999999999995</v>
      </c>
      <c r="F213" s="21">
        <f aca="true" t="shared" si="58" ref="F213:K213">SUM(F211:F212)</f>
        <v>415.07</v>
      </c>
      <c r="G213" s="127">
        <f t="shared" si="58"/>
        <v>232</v>
      </c>
      <c r="H213" s="21">
        <f t="shared" si="58"/>
        <v>232</v>
      </c>
      <c r="I213" s="21">
        <f t="shared" si="58"/>
        <v>232</v>
      </c>
      <c r="J213" s="21">
        <f t="shared" si="58"/>
        <v>232</v>
      </c>
      <c r="K213" s="21">
        <f t="shared" si="58"/>
        <v>232</v>
      </c>
      <c r="L213" s="16"/>
      <c r="M213" s="16"/>
      <c r="N213" s="16"/>
    </row>
    <row r="214" spans="1:14" s="10" customFormat="1" ht="15.75">
      <c r="A214" s="34">
        <v>41</v>
      </c>
      <c r="B214" s="12" t="s">
        <v>144</v>
      </c>
      <c r="C214" s="32">
        <v>635006</v>
      </c>
      <c r="D214" s="46" t="s">
        <v>148</v>
      </c>
      <c r="E214" s="126">
        <v>106.13</v>
      </c>
      <c r="F214" s="36">
        <v>232.201</v>
      </c>
      <c r="G214" s="126">
        <v>1000</v>
      </c>
      <c r="H214" s="36">
        <v>1000</v>
      </c>
      <c r="I214" s="13">
        <v>1000</v>
      </c>
      <c r="J214" s="36">
        <v>1000</v>
      </c>
      <c r="K214" s="36">
        <v>1000</v>
      </c>
      <c r="L214" s="9"/>
      <c r="M214" s="9"/>
      <c r="N214" s="9"/>
    </row>
    <row r="215" spans="1:14" s="17" customFormat="1" ht="15">
      <c r="A215" s="18"/>
      <c r="B215" s="19" t="s">
        <v>144</v>
      </c>
      <c r="C215" s="20">
        <v>635</v>
      </c>
      <c r="D215" s="47" t="s">
        <v>149</v>
      </c>
      <c r="E215" s="127">
        <f>SUM(E214)</f>
        <v>106.13</v>
      </c>
      <c r="F215" s="21">
        <f aca="true" t="shared" si="59" ref="F215:K215">SUM(F214)</f>
        <v>232.201</v>
      </c>
      <c r="G215" s="127">
        <f t="shared" si="59"/>
        <v>1000</v>
      </c>
      <c r="H215" s="21">
        <f t="shared" si="59"/>
        <v>1000</v>
      </c>
      <c r="I215" s="21">
        <f t="shared" si="59"/>
        <v>1000</v>
      </c>
      <c r="J215" s="21">
        <f t="shared" si="59"/>
        <v>1000</v>
      </c>
      <c r="K215" s="21">
        <f t="shared" si="59"/>
        <v>1000</v>
      </c>
      <c r="L215" s="16"/>
      <c r="M215" s="16"/>
      <c r="N215" s="16"/>
    </row>
    <row r="216" spans="1:14" s="10" customFormat="1" ht="15.75">
      <c r="A216" s="34">
        <v>41</v>
      </c>
      <c r="B216" s="12" t="s">
        <v>144</v>
      </c>
      <c r="C216" s="32">
        <v>637002</v>
      </c>
      <c r="D216" s="46" t="s">
        <v>150</v>
      </c>
      <c r="E216" s="126">
        <v>494.88</v>
      </c>
      <c r="F216" s="36">
        <v>359.79</v>
      </c>
      <c r="G216" s="126">
        <v>2000</v>
      </c>
      <c r="H216" s="36">
        <v>2000</v>
      </c>
      <c r="I216" s="13">
        <v>2000</v>
      </c>
      <c r="J216" s="36">
        <v>2000</v>
      </c>
      <c r="K216" s="36">
        <v>20</v>
      </c>
      <c r="L216" s="9"/>
      <c r="M216" s="9"/>
      <c r="N216" s="9"/>
    </row>
    <row r="217" spans="1:14" s="17" customFormat="1" ht="15">
      <c r="A217" s="18"/>
      <c r="B217" s="19" t="s">
        <v>144</v>
      </c>
      <c r="C217" s="20">
        <v>637</v>
      </c>
      <c r="D217" s="47" t="s">
        <v>49</v>
      </c>
      <c r="E217" s="127">
        <f aca="true" t="shared" si="60" ref="E217:J217">SUM(E216)</f>
        <v>494.88</v>
      </c>
      <c r="F217" s="21">
        <f t="shared" si="60"/>
        <v>359.79</v>
      </c>
      <c r="G217" s="127">
        <f t="shared" si="60"/>
        <v>2000</v>
      </c>
      <c r="H217" s="21">
        <f t="shared" si="60"/>
        <v>2000</v>
      </c>
      <c r="I217" s="21">
        <f t="shared" si="60"/>
        <v>2000</v>
      </c>
      <c r="J217" s="21">
        <f t="shared" si="60"/>
        <v>2000</v>
      </c>
      <c r="K217" s="21">
        <v>2000</v>
      </c>
      <c r="L217" s="16"/>
      <c r="M217" s="16"/>
      <c r="N217" s="16"/>
    </row>
    <row r="218" spans="1:14" s="4" customFormat="1" ht="15.75">
      <c r="A218" s="119"/>
      <c r="B218" s="7" t="s">
        <v>144</v>
      </c>
      <c r="C218" s="210" t="s">
        <v>151</v>
      </c>
      <c r="D218" s="191"/>
      <c r="E218" s="123">
        <f>SUM(E217,E215,E213,E210)</f>
        <v>1374.57</v>
      </c>
      <c r="F218" s="122">
        <f aca="true" t="shared" si="61" ref="F218:K218">SUM(F217,F215,F213,F210)</f>
        <v>1220.6309999999999</v>
      </c>
      <c r="G218" s="123">
        <f t="shared" si="61"/>
        <v>3632</v>
      </c>
      <c r="H218" s="122">
        <f>SUM(H217,H215,H213,H210)</f>
        <v>3632</v>
      </c>
      <c r="I218" s="14">
        <f t="shared" si="61"/>
        <v>3632</v>
      </c>
      <c r="J218" s="122">
        <f t="shared" si="61"/>
        <v>3632</v>
      </c>
      <c r="K218" s="122">
        <f t="shared" si="61"/>
        <v>3632</v>
      </c>
      <c r="L218" s="3"/>
      <c r="M218" s="3"/>
      <c r="N218" s="3"/>
    </row>
    <row r="219" spans="1:14" s="10" customFormat="1" ht="15.75">
      <c r="A219" s="34">
        <v>41</v>
      </c>
      <c r="B219" s="12" t="s">
        <v>152</v>
      </c>
      <c r="C219" s="32">
        <v>635006</v>
      </c>
      <c r="D219" s="46" t="s">
        <v>153</v>
      </c>
      <c r="E219" s="126">
        <v>1133.52</v>
      </c>
      <c r="F219" s="36">
        <v>786.36</v>
      </c>
      <c r="G219" s="126">
        <v>500</v>
      </c>
      <c r="H219" s="36">
        <v>500</v>
      </c>
      <c r="I219" s="13">
        <v>500</v>
      </c>
      <c r="J219" s="36">
        <v>500</v>
      </c>
      <c r="K219" s="36">
        <v>500</v>
      </c>
      <c r="L219" s="9"/>
      <c r="M219" s="9"/>
      <c r="N219" s="9"/>
    </row>
    <row r="220" spans="1:14" s="17" customFormat="1" ht="15">
      <c r="A220" s="18"/>
      <c r="B220" s="19" t="s">
        <v>152</v>
      </c>
      <c r="C220" s="20">
        <v>635</v>
      </c>
      <c r="D220" s="47" t="s">
        <v>37</v>
      </c>
      <c r="E220" s="127">
        <f>SUM(E219)</f>
        <v>1133.52</v>
      </c>
      <c r="F220" s="21">
        <f aca="true" t="shared" si="62" ref="F220:K220">SUM(F219)</f>
        <v>786.36</v>
      </c>
      <c r="G220" s="127">
        <f t="shared" si="62"/>
        <v>500</v>
      </c>
      <c r="H220" s="21">
        <f t="shared" si="62"/>
        <v>500</v>
      </c>
      <c r="I220" s="21">
        <f t="shared" si="62"/>
        <v>500</v>
      </c>
      <c r="J220" s="21">
        <f t="shared" si="62"/>
        <v>500</v>
      </c>
      <c r="K220" s="21">
        <f t="shared" si="62"/>
        <v>500</v>
      </c>
      <c r="L220" s="16"/>
      <c r="M220" s="16"/>
      <c r="N220" s="16"/>
    </row>
    <row r="221" spans="1:14" s="10" customFormat="1" ht="31.5">
      <c r="A221" s="34">
        <v>41</v>
      </c>
      <c r="B221" s="12" t="s">
        <v>152</v>
      </c>
      <c r="C221" s="32">
        <v>637012</v>
      </c>
      <c r="D221" s="46" t="s">
        <v>346</v>
      </c>
      <c r="E221" s="126">
        <v>243.46</v>
      </c>
      <c r="F221" s="36">
        <v>276.96</v>
      </c>
      <c r="G221" s="126">
        <v>273.06</v>
      </c>
      <c r="H221" s="36">
        <v>273.06</v>
      </c>
      <c r="I221" s="13">
        <v>273.06</v>
      </c>
      <c r="J221" s="36">
        <v>273.06</v>
      </c>
      <c r="K221" s="36">
        <v>273.06</v>
      </c>
      <c r="L221" s="9"/>
      <c r="M221" s="9"/>
      <c r="N221" s="9"/>
    </row>
    <row r="222" spans="1:14" s="17" customFormat="1" ht="15">
      <c r="A222" s="18"/>
      <c r="B222" s="19" t="s">
        <v>152</v>
      </c>
      <c r="C222" s="20">
        <v>637</v>
      </c>
      <c r="D222" s="47" t="s">
        <v>49</v>
      </c>
      <c r="E222" s="127">
        <f>SUM(E221)</f>
        <v>243.46</v>
      </c>
      <c r="F222" s="21">
        <f aca="true" t="shared" si="63" ref="F222:K222">SUM(F221)</f>
        <v>276.96</v>
      </c>
      <c r="G222" s="127">
        <f t="shared" si="63"/>
        <v>273.06</v>
      </c>
      <c r="H222" s="21">
        <f t="shared" si="63"/>
        <v>273.06</v>
      </c>
      <c r="I222" s="21">
        <f t="shared" si="63"/>
        <v>273.06</v>
      </c>
      <c r="J222" s="21">
        <f t="shared" si="63"/>
        <v>273.06</v>
      </c>
      <c r="K222" s="21">
        <f t="shared" si="63"/>
        <v>273.06</v>
      </c>
      <c r="L222" s="16"/>
      <c r="M222" s="16"/>
      <c r="N222" s="16"/>
    </row>
    <row r="223" spans="1:14" s="4" customFormat="1" ht="15.75">
      <c r="A223" s="119"/>
      <c r="B223" s="7" t="s">
        <v>152</v>
      </c>
      <c r="C223" s="210" t="s">
        <v>154</v>
      </c>
      <c r="D223" s="191"/>
      <c r="E223" s="123">
        <f>SUM(E222,E220)</f>
        <v>1376.98</v>
      </c>
      <c r="F223" s="122">
        <f aca="true" t="shared" si="64" ref="F223:K223">SUM(F222,F220)</f>
        <v>1063.32</v>
      </c>
      <c r="G223" s="123">
        <f t="shared" si="64"/>
        <v>773.06</v>
      </c>
      <c r="H223" s="122">
        <f t="shared" si="64"/>
        <v>773.06</v>
      </c>
      <c r="I223" s="14">
        <f t="shared" si="64"/>
        <v>773.06</v>
      </c>
      <c r="J223" s="122">
        <f t="shared" si="64"/>
        <v>773.06</v>
      </c>
      <c r="K223" s="122">
        <f t="shared" si="64"/>
        <v>773.06</v>
      </c>
      <c r="L223" s="3"/>
      <c r="M223" s="3"/>
      <c r="N223" s="3"/>
    </row>
    <row r="224" spans="1:14" s="10" customFormat="1" ht="31.5">
      <c r="A224" s="34">
        <v>111</v>
      </c>
      <c r="B224" s="12" t="s">
        <v>155</v>
      </c>
      <c r="C224" s="32">
        <v>635006</v>
      </c>
      <c r="D224" s="46" t="s">
        <v>349</v>
      </c>
      <c r="E224" s="126"/>
      <c r="F224" s="36"/>
      <c r="G224" s="126"/>
      <c r="H224" s="36">
        <v>6000</v>
      </c>
      <c r="I224" s="13"/>
      <c r="J224" s="36"/>
      <c r="K224" s="36"/>
      <c r="L224" s="9"/>
      <c r="M224" s="9"/>
      <c r="N224" s="9"/>
    </row>
    <row r="225" spans="1:14" s="10" customFormat="1" ht="31.5">
      <c r="A225" s="34">
        <v>41</v>
      </c>
      <c r="B225" s="12" t="s">
        <v>155</v>
      </c>
      <c r="C225" s="32">
        <v>635006</v>
      </c>
      <c r="D225" s="46" t="s">
        <v>348</v>
      </c>
      <c r="E225" s="126"/>
      <c r="F225" s="36"/>
      <c r="G225" s="126"/>
      <c r="H225" s="36">
        <v>636.57</v>
      </c>
      <c r="I225" s="13"/>
      <c r="J225" s="36"/>
      <c r="K225" s="36"/>
      <c r="L225" s="9"/>
      <c r="M225" s="9"/>
      <c r="N225" s="9"/>
    </row>
    <row r="226" spans="1:14" s="17" customFormat="1" ht="15">
      <c r="A226" s="18"/>
      <c r="B226" s="19" t="s">
        <v>155</v>
      </c>
      <c r="C226" s="20">
        <v>635</v>
      </c>
      <c r="D226" s="47" t="s">
        <v>37</v>
      </c>
      <c r="E226" s="127">
        <f>SUM(E224:E225)</f>
        <v>0</v>
      </c>
      <c r="F226" s="21">
        <f aca="true" t="shared" si="65" ref="F226:K226">SUM(F224:F225)</f>
        <v>0</v>
      </c>
      <c r="G226" s="127">
        <f t="shared" si="65"/>
        <v>0</v>
      </c>
      <c r="H226" s="21">
        <f t="shared" si="65"/>
        <v>6636.57</v>
      </c>
      <c r="I226" s="21">
        <f t="shared" si="65"/>
        <v>0</v>
      </c>
      <c r="J226" s="21">
        <f t="shared" si="65"/>
        <v>0</v>
      </c>
      <c r="K226" s="21">
        <f t="shared" si="65"/>
        <v>0</v>
      </c>
      <c r="L226" s="16"/>
      <c r="M226" s="16"/>
      <c r="N226" s="16"/>
    </row>
    <row r="227" spans="1:14" s="4" customFormat="1" ht="15.75">
      <c r="A227" s="119"/>
      <c r="B227" s="7" t="s">
        <v>155</v>
      </c>
      <c r="C227" s="210" t="s">
        <v>156</v>
      </c>
      <c r="D227" s="191"/>
      <c r="E227" s="123">
        <f>SUM(E226)</f>
        <v>0</v>
      </c>
      <c r="F227" s="122">
        <f aca="true" t="shared" si="66" ref="F227:K227">SUM(F226)</f>
        <v>0</v>
      </c>
      <c r="G227" s="123">
        <f t="shared" si="66"/>
        <v>0</v>
      </c>
      <c r="H227" s="122">
        <f t="shared" si="66"/>
        <v>6636.57</v>
      </c>
      <c r="I227" s="14">
        <f t="shared" si="66"/>
        <v>0</v>
      </c>
      <c r="J227" s="122">
        <f t="shared" si="66"/>
        <v>0</v>
      </c>
      <c r="K227" s="122">
        <f t="shared" si="66"/>
        <v>0</v>
      </c>
      <c r="L227" s="3"/>
      <c r="M227" s="3"/>
      <c r="N227" s="3"/>
    </row>
    <row r="228" spans="1:14" s="10" customFormat="1" ht="15.75">
      <c r="A228" s="34">
        <v>41</v>
      </c>
      <c r="B228" s="12" t="s">
        <v>157</v>
      </c>
      <c r="C228" s="32">
        <v>635006</v>
      </c>
      <c r="D228" s="46" t="s">
        <v>158</v>
      </c>
      <c r="E228" s="126"/>
      <c r="F228" s="36"/>
      <c r="G228" s="126"/>
      <c r="H228" s="36">
        <v>3149.46</v>
      </c>
      <c r="I228" s="13"/>
      <c r="J228" s="36"/>
      <c r="K228" s="36"/>
      <c r="L228" s="9"/>
      <c r="M228" s="9"/>
      <c r="N228" s="9"/>
    </row>
    <row r="229" spans="1:14" s="17" customFormat="1" ht="15">
      <c r="A229" s="18"/>
      <c r="B229" s="19" t="s">
        <v>157</v>
      </c>
      <c r="C229" s="20">
        <v>635</v>
      </c>
      <c r="D229" s="47" t="s">
        <v>37</v>
      </c>
      <c r="E229" s="127">
        <f>SUM(E228)</f>
        <v>0</v>
      </c>
      <c r="F229" s="21">
        <f aca="true" t="shared" si="67" ref="F229:K229">SUM(F228)</f>
        <v>0</v>
      </c>
      <c r="G229" s="127">
        <f t="shared" si="67"/>
        <v>0</v>
      </c>
      <c r="H229" s="21">
        <f t="shared" si="67"/>
        <v>3149.46</v>
      </c>
      <c r="I229" s="21">
        <f t="shared" si="67"/>
        <v>0</v>
      </c>
      <c r="J229" s="21">
        <f t="shared" si="67"/>
        <v>0</v>
      </c>
      <c r="K229" s="21">
        <f t="shared" si="67"/>
        <v>0</v>
      </c>
      <c r="L229" s="16"/>
      <c r="M229" s="16"/>
      <c r="N229" s="16"/>
    </row>
    <row r="230" spans="1:14" s="10" customFormat="1" ht="30">
      <c r="A230" s="34" t="s">
        <v>350</v>
      </c>
      <c r="B230" s="35" t="s">
        <v>351</v>
      </c>
      <c r="C230" s="117">
        <v>637005</v>
      </c>
      <c r="D230" s="48" t="s">
        <v>352</v>
      </c>
      <c r="E230" s="126">
        <v>559.48</v>
      </c>
      <c r="F230" s="36"/>
      <c r="G230" s="126"/>
      <c r="H230" s="36"/>
      <c r="I230" s="36"/>
      <c r="J230" s="36"/>
      <c r="K230" s="36"/>
      <c r="L230" s="25"/>
      <c r="M230" s="25"/>
      <c r="N230" s="25"/>
    </row>
    <row r="231" spans="1:14" s="10" customFormat="1" ht="15">
      <c r="A231" s="34" t="s">
        <v>315</v>
      </c>
      <c r="B231" s="35" t="s">
        <v>351</v>
      </c>
      <c r="C231" s="117">
        <v>637005</v>
      </c>
      <c r="D231" s="48" t="s">
        <v>353</v>
      </c>
      <c r="E231" s="126">
        <v>8142.57</v>
      </c>
      <c r="F231" s="36"/>
      <c r="G231" s="126"/>
      <c r="H231" s="36"/>
      <c r="I231" s="36"/>
      <c r="J231" s="36"/>
      <c r="K231" s="36"/>
      <c r="L231" s="25"/>
      <c r="M231" s="25"/>
      <c r="N231" s="25"/>
    </row>
    <row r="232" spans="1:14" s="10" customFormat="1" ht="15">
      <c r="A232" s="34" t="s">
        <v>315</v>
      </c>
      <c r="B232" s="35" t="s">
        <v>351</v>
      </c>
      <c r="C232" s="117">
        <v>637005</v>
      </c>
      <c r="D232" s="48" t="s">
        <v>354</v>
      </c>
      <c r="E232" s="126">
        <v>957.95</v>
      </c>
      <c r="F232" s="36"/>
      <c r="G232" s="126"/>
      <c r="H232" s="36"/>
      <c r="I232" s="36"/>
      <c r="J232" s="36"/>
      <c r="K232" s="36"/>
      <c r="L232" s="25"/>
      <c r="M232" s="25"/>
      <c r="N232" s="25"/>
    </row>
    <row r="233" spans="1:14" s="10" customFormat="1" ht="15">
      <c r="A233" s="34">
        <v>111</v>
      </c>
      <c r="B233" s="35" t="s">
        <v>351</v>
      </c>
      <c r="C233" s="117">
        <v>637037</v>
      </c>
      <c r="D233" s="48" t="s">
        <v>355</v>
      </c>
      <c r="E233" s="126">
        <v>1208.44</v>
      </c>
      <c r="F233" s="36"/>
      <c r="G233" s="126"/>
      <c r="H233" s="36"/>
      <c r="I233" s="36"/>
      <c r="J233" s="36"/>
      <c r="K233" s="36"/>
      <c r="L233" s="25"/>
      <c r="M233" s="25"/>
      <c r="N233" s="25"/>
    </row>
    <row r="234" spans="1:14" s="10" customFormat="1" ht="15.75">
      <c r="A234" s="34">
        <v>111</v>
      </c>
      <c r="B234" s="12" t="s">
        <v>157</v>
      </c>
      <c r="C234" s="32">
        <v>637037</v>
      </c>
      <c r="D234" s="46" t="s">
        <v>347</v>
      </c>
      <c r="E234" s="126"/>
      <c r="F234" s="36"/>
      <c r="G234" s="126"/>
      <c r="H234" s="36">
        <v>1801.34</v>
      </c>
      <c r="I234" s="13"/>
      <c r="J234" s="36"/>
      <c r="K234" s="36"/>
      <c r="L234" s="9"/>
      <c r="M234" s="9"/>
      <c r="N234" s="9"/>
    </row>
    <row r="235" spans="1:14" s="17" customFormat="1" ht="15">
      <c r="A235" s="18"/>
      <c r="B235" s="19" t="s">
        <v>157</v>
      </c>
      <c r="C235" s="20">
        <v>637</v>
      </c>
      <c r="D235" s="47" t="s">
        <v>49</v>
      </c>
      <c r="E235" s="127">
        <f>SUM(E230:E234)</f>
        <v>10868.44</v>
      </c>
      <c r="F235" s="127">
        <f aca="true" t="shared" si="68" ref="F235:K235">SUM(F230:F234)</f>
        <v>0</v>
      </c>
      <c r="G235" s="127">
        <f t="shared" si="68"/>
        <v>0</v>
      </c>
      <c r="H235" s="127">
        <f t="shared" si="68"/>
        <v>1801.34</v>
      </c>
      <c r="I235" s="127">
        <f t="shared" si="68"/>
        <v>0</v>
      </c>
      <c r="J235" s="127">
        <f t="shared" si="68"/>
        <v>0</v>
      </c>
      <c r="K235" s="127">
        <f t="shared" si="68"/>
        <v>0</v>
      </c>
      <c r="L235" s="16"/>
      <c r="M235" s="16"/>
      <c r="N235" s="16"/>
    </row>
    <row r="236" spans="1:14" s="4" customFormat="1" ht="15.75">
      <c r="A236" s="119"/>
      <c r="B236" s="7" t="s">
        <v>157</v>
      </c>
      <c r="C236" s="210" t="s">
        <v>159</v>
      </c>
      <c r="D236" s="191"/>
      <c r="E236" s="123">
        <f>SUM(E235,E229)</f>
        <v>10868.44</v>
      </c>
      <c r="F236" s="122">
        <f aca="true" t="shared" si="69" ref="F236:K236">SUM(F235,F229)</f>
        <v>0</v>
      </c>
      <c r="G236" s="123">
        <f t="shared" si="69"/>
        <v>0</v>
      </c>
      <c r="H236" s="122">
        <f t="shared" si="69"/>
        <v>4950.8</v>
      </c>
      <c r="I236" s="14">
        <f t="shared" si="69"/>
        <v>0</v>
      </c>
      <c r="J236" s="122">
        <f t="shared" si="69"/>
        <v>0</v>
      </c>
      <c r="K236" s="122">
        <f t="shared" si="69"/>
        <v>0</v>
      </c>
      <c r="L236" s="3"/>
      <c r="M236" s="3"/>
      <c r="N236" s="3"/>
    </row>
    <row r="237" spans="1:14" s="10" customFormat="1" ht="15.75">
      <c r="A237" s="34">
        <v>41</v>
      </c>
      <c r="B237" s="12" t="s">
        <v>160</v>
      </c>
      <c r="C237" s="32">
        <v>611</v>
      </c>
      <c r="D237" s="46" t="s">
        <v>161</v>
      </c>
      <c r="E237" s="126">
        <v>3166.75</v>
      </c>
      <c r="F237" s="36">
        <v>1561.46</v>
      </c>
      <c r="G237" s="126">
        <v>1554</v>
      </c>
      <c r="H237" s="36">
        <v>1554</v>
      </c>
      <c r="I237" s="13">
        <v>1554</v>
      </c>
      <c r="J237" s="36">
        <v>1554</v>
      </c>
      <c r="K237" s="36">
        <v>1554</v>
      </c>
      <c r="L237" s="9"/>
      <c r="M237" s="9"/>
      <c r="N237" s="9"/>
    </row>
    <row r="238" spans="1:14" s="17" customFormat="1" ht="15">
      <c r="A238" s="18"/>
      <c r="B238" s="19" t="s">
        <v>160</v>
      </c>
      <c r="C238" s="20">
        <v>611</v>
      </c>
      <c r="D238" s="47" t="s">
        <v>161</v>
      </c>
      <c r="E238" s="127">
        <f>SUM(E237)</f>
        <v>3166.75</v>
      </c>
      <c r="F238" s="21">
        <f aca="true" t="shared" si="70" ref="F238:K238">SUM(F237)</f>
        <v>1561.46</v>
      </c>
      <c r="G238" s="127">
        <f t="shared" si="70"/>
        <v>1554</v>
      </c>
      <c r="H238" s="21">
        <f t="shared" si="70"/>
        <v>1554</v>
      </c>
      <c r="I238" s="21">
        <f t="shared" si="70"/>
        <v>1554</v>
      </c>
      <c r="J238" s="21">
        <f t="shared" si="70"/>
        <v>1554</v>
      </c>
      <c r="K238" s="21">
        <f t="shared" si="70"/>
        <v>1554</v>
      </c>
      <c r="L238" s="16"/>
      <c r="M238" s="16"/>
      <c r="N238" s="16"/>
    </row>
    <row r="239" spans="1:14" s="10" customFormat="1" ht="12" customHeight="1">
      <c r="A239" s="34">
        <v>41</v>
      </c>
      <c r="B239" s="12" t="s">
        <v>160</v>
      </c>
      <c r="C239" s="32" t="s">
        <v>18</v>
      </c>
      <c r="D239" s="46" t="s">
        <v>162</v>
      </c>
      <c r="E239" s="126">
        <v>1060.65</v>
      </c>
      <c r="F239" s="36">
        <v>551.61</v>
      </c>
      <c r="G239" s="126">
        <v>542.88</v>
      </c>
      <c r="H239" s="36">
        <v>542.88</v>
      </c>
      <c r="I239" s="13">
        <v>542.88</v>
      </c>
      <c r="J239" s="36">
        <v>542.88</v>
      </c>
      <c r="K239" s="36">
        <v>542.88</v>
      </c>
      <c r="L239" s="9"/>
      <c r="M239" s="9"/>
      <c r="N239" s="9"/>
    </row>
    <row r="240" spans="1:14" s="17" customFormat="1" ht="15">
      <c r="A240" s="18"/>
      <c r="B240" s="19" t="s">
        <v>160</v>
      </c>
      <c r="C240" s="20" t="s">
        <v>18</v>
      </c>
      <c r="D240" s="47" t="s">
        <v>162</v>
      </c>
      <c r="E240" s="127">
        <f>SUM(E239)</f>
        <v>1060.65</v>
      </c>
      <c r="F240" s="21">
        <f aca="true" t="shared" si="71" ref="F240:K240">SUM(F239)</f>
        <v>551.61</v>
      </c>
      <c r="G240" s="127">
        <f t="shared" si="71"/>
        <v>542.88</v>
      </c>
      <c r="H240" s="21">
        <f t="shared" si="71"/>
        <v>542.88</v>
      </c>
      <c r="I240" s="21">
        <f t="shared" si="71"/>
        <v>542.88</v>
      </c>
      <c r="J240" s="21">
        <f t="shared" si="71"/>
        <v>542.88</v>
      </c>
      <c r="K240" s="21">
        <f t="shared" si="71"/>
        <v>542.88</v>
      </c>
      <c r="L240" s="16"/>
      <c r="M240" s="16"/>
      <c r="N240" s="16"/>
    </row>
    <row r="241" spans="1:14" s="10" customFormat="1" ht="15.75">
      <c r="A241" s="34">
        <v>41</v>
      </c>
      <c r="B241" s="12" t="s">
        <v>160</v>
      </c>
      <c r="C241" s="32">
        <v>637016</v>
      </c>
      <c r="D241" s="46" t="s">
        <v>163</v>
      </c>
      <c r="E241" s="126">
        <v>22.6</v>
      </c>
      <c r="F241" s="36">
        <v>31.34</v>
      </c>
      <c r="G241" s="126">
        <v>13.89</v>
      </c>
      <c r="H241" s="36">
        <v>13.89</v>
      </c>
      <c r="I241" s="13">
        <v>13.89</v>
      </c>
      <c r="J241" s="36">
        <v>13.89</v>
      </c>
      <c r="K241" s="36">
        <v>13.89</v>
      </c>
      <c r="L241" s="9"/>
      <c r="M241" s="9"/>
      <c r="N241" s="9"/>
    </row>
    <row r="242" spans="1:14" s="10" customFormat="1" ht="15.75">
      <c r="A242" s="208" t="s">
        <v>0</v>
      </c>
      <c r="B242" s="209" t="s">
        <v>1</v>
      </c>
      <c r="C242" s="209"/>
      <c r="D242" s="44"/>
      <c r="E242" s="177" t="s">
        <v>5</v>
      </c>
      <c r="F242" s="177"/>
      <c r="G242" s="177">
        <v>2014</v>
      </c>
      <c r="H242" s="177"/>
      <c r="I242" s="178" t="s">
        <v>57</v>
      </c>
      <c r="J242" s="179"/>
      <c r="K242" s="180"/>
      <c r="L242" s="9"/>
      <c r="M242" s="9"/>
      <c r="N242" s="9"/>
    </row>
    <row r="243" spans="1:14" s="10" customFormat="1" ht="30">
      <c r="A243" s="208"/>
      <c r="B243" s="115" t="s">
        <v>2</v>
      </c>
      <c r="C243" s="43" t="s">
        <v>3</v>
      </c>
      <c r="D243" s="45" t="s">
        <v>4</v>
      </c>
      <c r="E243" s="125">
        <v>2012</v>
      </c>
      <c r="F243" s="116">
        <v>2013</v>
      </c>
      <c r="G243" s="134" t="s">
        <v>6</v>
      </c>
      <c r="H243" s="124" t="s">
        <v>7</v>
      </c>
      <c r="I243" s="133">
        <v>2015</v>
      </c>
      <c r="J243" s="116">
        <v>2016</v>
      </c>
      <c r="K243" s="116">
        <v>2017</v>
      </c>
      <c r="L243" s="9"/>
      <c r="M243" s="9"/>
      <c r="N243" s="9"/>
    </row>
    <row r="244" spans="1:14" s="17" customFormat="1" ht="15.75">
      <c r="A244" s="18"/>
      <c r="B244" s="37" t="s">
        <v>160</v>
      </c>
      <c r="C244" s="20">
        <v>637</v>
      </c>
      <c r="D244" s="49" t="s">
        <v>49</v>
      </c>
      <c r="E244" s="127">
        <f>SUM(E241)</f>
        <v>22.6</v>
      </c>
      <c r="F244" s="21">
        <f aca="true" t="shared" si="72" ref="F244:K244">SUM(F241)</f>
        <v>31.34</v>
      </c>
      <c r="G244" s="127">
        <f t="shared" si="72"/>
        <v>13.89</v>
      </c>
      <c r="H244" s="21">
        <f t="shared" si="72"/>
        <v>13.89</v>
      </c>
      <c r="I244" s="38">
        <f t="shared" si="72"/>
        <v>13.89</v>
      </c>
      <c r="J244" s="21">
        <f t="shared" si="72"/>
        <v>13.89</v>
      </c>
      <c r="K244" s="21">
        <f t="shared" si="72"/>
        <v>13.89</v>
      </c>
      <c r="L244" s="24"/>
      <c r="M244" s="24"/>
      <c r="N244" s="24"/>
    </row>
    <row r="245" spans="1:14" s="4" customFormat="1" ht="15.75">
      <c r="A245" s="119"/>
      <c r="B245" s="7" t="s">
        <v>160</v>
      </c>
      <c r="C245" s="210" t="s">
        <v>164</v>
      </c>
      <c r="D245" s="191"/>
      <c r="E245" s="123">
        <f>SUM(E244,E240,E238)</f>
        <v>4250</v>
      </c>
      <c r="F245" s="122">
        <f aca="true" t="shared" si="73" ref="F245:K245">SUM(F244,F240,F238)</f>
        <v>2144.41</v>
      </c>
      <c r="G245" s="123">
        <f t="shared" si="73"/>
        <v>2110.77</v>
      </c>
      <c r="H245" s="122">
        <f t="shared" si="73"/>
        <v>2110.77</v>
      </c>
      <c r="I245" s="14">
        <f t="shared" si="73"/>
        <v>2110.77</v>
      </c>
      <c r="J245" s="122">
        <f t="shared" si="73"/>
        <v>2110.77</v>
      </c>
      <c r="K245" s="122">
        <f t="shared" si="73"/>
        <v>2110.77</v>
      </c>
      <c r="L245" s="3"/>
      <c r="M245" s="3"/>
      <c r="N245" s="3"/>
    </row>
    <row r="246" spans="1:14" s="10" customFormat="1" ht="31.5">
      <c r="A246" s="34">
        <v>111</v>
      </c>
      <c r="B246" s="12" t="s">
        <v>165</v>
      </c>
      <c r="C246" s="32">
        <v>637037</v>
      </c>
      <c r="D246" s="46" t="s">
        <v>356</v>
      </c>
      <c r="E246" s="126">
        <v>3424.03</v>
      </c>
      <c r="F246" s="36">
        <v>3150.47</v>
      </c>
      <c r="G246" s="126"/>
      <c r="H246" s="36"/>
      <c r="I246" s="13"/>
      <c r="J246" s="36"/>
      <c r="K246" s="36"/>
      <c r="L246" s="9"/>
      <c r="M246" s="9"/>
      <c r="N246" s="9"/>
    </row>
    <row r="247" spans="1:14" s="17" customFormat="1" ht="15">
      <c r="A247" s="18"/>
      <c r="B247" s="19" t="s">
        <v>165</v>
      </c>
      <c r="C247" s="20">
        <v>637</v>
      </c>
      <c r="D247" s="47" t="s">
        <v>49</v>
      </c>
      <c r="E247" s="127">
        <f>SUM(E246)</f>
        <v>3424.03</v>
      </c>
      <c r="F247" s="21">
        <f aca="true" t="shared" si="74" ref="F247:K248">SUM(F246)</f>
        <v>3150.47</v>
      </c>
      <c r="G247" s="127">
        <f t="shared" si="74"/>
        <v>0</v>
      </c>
      <c r="H247" s="21">
        <f t="shared" si="74"/>
        <v>0</v>
      </c>
      <c r="I247" s="21">
        <f t="shared" si="74"/>
        <v>0</v>
      </c>
      <c r="J247" s="21">
        <f t="shared" si="74"/>
        <v>0</v>
      </c>
      <c r="K247" s="21">
        <f t="shared" si="74"/>
        <v>0</v>
      </c>
      <c r="L247" s="16"/>
      <c r="M247" s="16"/>
      <c r="N247" s="16"/>
    </row>
    <row r="248" spans="1:14" s="4" customFormat="1" ht="15.75">
      <c r="A248" s="119"/>
      <c r="B248" s="7" t="s">
        <v>165</v>
      </c>
      <c r="C248" s="210" t="s">
        <v>166</v>
      </c>
      <c r="D248" s="191"/>
      <c r="E248" s="123">
        <f>SUM(E247)</f>
        <v>3424.03</v>
      </c>
      <c r="F248" s="122">
        <f t="shared" si="74"/>
        <v>3150.47</v>
      </c>
      <c r="G248" s="123">
        <f t="shared" si="74"/>
        <v>0</v>
      </c>
      <c r="H248" s="122">
        <f t="shared" si="74"/>
        <v>0</v>
      </c>
      <c r="I248" s="14">
        <f t="shared" si="74"/>
        <v>0</v>
      </c>
      <c r="J248" s="122">
        <f t="shared" si="74"/>
        <v>0</v>
      </c>
      <c r="K248" s="122">
        <f t="shared" si="74"/>
        <v>0</v>
      </c>
      <c r="L248" s="3"/>
      <c r="M248" s="3"/>
      <c r="N248" s="3"/>
    </row>
    <row r="249" spans="1:14" s="27" customFormat="1" ht="18.75">
      <c r="A249" s="185"/>
      <c r="B249" s="186"/>
      <c r="C249" s="187" t="s">
        <v>167</v>
      </c>
      <c r="D249" s="188"/>
      <c r="E249" s="123">
        <f aca="true" t="shared" si="75" ref="E249:K249">SUM(E77,E82,E99,E123,E126,E129,E132,E138,E151,E167,E189,E194,E206,E218,E223,E227,E236,E245,E248)</f>
        <v>167115.76000000004</v>
      </c>
      <c r="F249" s="122">
        <f t="shared" si="75"/>
        <v>144220.89100000003</v>
      </c>
      <c r="G249" s="123">
        <f t="shared" si="75"/>
        <v>192585.18999999997</v>
      </c>
      <c r="H249" s="122">
        <f t="shared" si="75"/>
        <v>217214.39999999997</v>
      </c>
      <c r="I249" s="14">
        <f t="shared" si="75"/>
        <v>192585.18999999997</v>
      </c>
      <c r="J249" s="122">
        <f t="shared" si="75"/>
        <v>192585.18999999997</v>
      </c>
      <c r="K249" s="122">
        <f t="shared" si="75"/>
        <v>192585.18999999997</v>
      </c>
      <c r="L249" s="26"/>
      <c r="M249" s="26"/>
      <c r="N249" s="26"/>
    </row>
    <row r="250" spans="1:11" s="25" customFormat="1" ht="15">
      <c r="A250" s="35">
        <v>46</v>
      </c>
      <c r="B250" s="139" t="s">
        <v>8</v>
      </c>
      <c r="C250" s="138" t="s">
        <v>370</v>
      </c>
      <c r="D250" s="137" t="s">
        <v>371</v>
      </c>
      <c r="E250" s="126"/>
      <c r="F250" s="36"/>
      <c r="G250" s="126"/>
      <c r="H250" s="36">
        <v>19992</v>
      </c>
      <c r="I250" s="36"/>
      <c r="J250" s="36"/>
      <c r="K250" s="36"/>
    </row>
    <row r="251" spans="1:11" s="25" customFormat="1" ht="15">
      <c r="A251" s="35" t="s">
        <v>372</v>
      </c>
      <c r="B251" s="139" t="s">
        <v>8</v>
      </c>
      <c r="C251" s="138" t="s">
        <v>370</v>
      </c>
      <c r="D251" s="137" t="s">
        <v>373</v>
      </c>
      <c r="E251" s="126"/>
      <c r="F251" s="36"/>
      <c r="G251" s="126"/>
      <c r="H251" s="36">
        <v>14656</v>
      </c>
      <c r="I251" s="36"/>
      <c r="J251" s="36"/>
      <c r="K251" s="36"/>
    </row>
    <row r="252" spans="1:14" s="10" customFormat="1" ht="15.75">
      <c r="A252" s="34">
        <v>46</v>
      </c>
      <c r="B252" s="12" t="s">
        <v>8</v>
      </c>
      <c r="C252" s="32">
        <v>717001</v>
      </c>
      <c r="D252" s="46" t="s">
        <v>168</v>
      </c>
      <c r="E252" s="126"/>
      <c r="F252" s="36"/>
      <c r="G252" s="126"/>
      <c r="H252" s="36">
        <v>5000</v>
      </c>
      <c r="I252" s="13"/>
      <c r="J252" s="36"/>
      <c r="K252" s="36"/>
      <c r="L252" s="9"/>
      <c r="M252" s="9"/>
      <c r="N252" s="9"/>
    </row>
    <row r="253" spans="1:14" s="10" customFormat="1" ht="15.75">
      <c r="A253" s="34">
        <v>111</v>
      </c>
      <c r="B253" s="12" t="s">
        <v>357</v>
      </c>
      <c r="C253" s="32">
        <v>717002</v>
      </c>
      <c r="D253" s="46" t="s">
        <v>358</v>
      </c>
      <c r="E253" s="126">
        <v>17850</v>
      </c>
      <c r="F253" s="36"/>
      <c r="G253" s="126"/>
      <c r="H253" s="36"/>
      <c r="I253" s="13"/>
      <c r="J253" s="36"/>
      <c r="K253" s="36"/>
      <c r="L253" s="9"/>
      <c r="M253" s="9"/>
      <c r="N253" s="9"/>
    </row>
    <row r="254" spans="1:14" s="17" customFormat="1" ht="15.75">
      <c r="A254" s="18"/>
      <c r="B254" s="37" t="s">
        <v>8</v>
      </c>
      <c r="C254" s="20">
        <v>717</v>
      </c>
      <c r="D254" s="49" t="s">
        <v>169</v>
      </c>
      <c r="E254" s="127">
        <f>SUM(E250:E253)</f>
        <v>17850</v>
      </c>
      <c r="F254" s="127">
        <f aca="true" t="shared" si="76" ref="F254:K254">SUM(F250:F253)</f>
        <v>0</v>
      </c>
      <c r="G254" s="127">
        <f t="shared" si="76"/>
        <v>0</v>
      </c>
      <c r="H254" s="127">
        <f t="shared" si="76"/>
        <v>39648</v>
      </c>
      <c r="I254" s="127">
        <f t="shared" si="76"/>
        <v>0</v>
      </c>
      <c r="J254" s="127">
        <f t="shared" si="76"/>
        <v>0</v>
      </c>
      <c r="K254" s="127">
        <f t="shared" si="76"/>
        <v>0</v>
      </c>
      <c r="L254" s="24"/>
      <c r="M254" s="24"/>
      <c r="N254" s="24"/>
    </row>
    <row r="255" spans="1:14" s="4" customFormat="1" ht="15.75">
      <c r="A255" s="119"/>
      <c r="B255" s="7" t="s">
        <v>8</v>
      </c>
      <c r="C255" s="210" t="s">
        <v>56</v>
      </c>
      <c r="D255" s="191"/>
      <c r="E255" s="123">
        <f>SUM(E254)</f>
        <v>17850</v>
      </c>
      <c r="F255" s="123">
        <f aca="true" t="shared" si="77" ref="F255:K255">SUM(F254)</f>
        <v>0</v>
      </c>
      <c r="G255" s="123">
        <f t="shared" si="77"/>
        <v>0</v>
      </c>
      <c r="H255" s="123">
        <f t="shared" si="77"/>
        <v>39648</v>
      </c>
      <c r="I255" s="56">
        <f t="shared" si="77"/>
        <v>0</v>
      </c>
      <c r="J255" s="123">
        <f t="shared" si="77"/>
        <v>0</v>
      </c>
      <c r="K255" s="123">
        <f t="shared" si="77"/>
        <v>0</v>
      </c>
      <c r="L255" s="3"/>
      <c r="M255" s="3"/>
      <c r="N255" s="3"/>
    </row>
    <row r="256" spans="1:14" s="10" customFormat="1" ht="15.75">
      <c r="A256" s="34">
        <v>41</v>
      </c>
      <c r="B256" s="12" t="s">
        <v>351</v>
      </c>
      <c r="C256" s="32">
        <v>717002</v>
      </c>
      <c r="D256" s="46" t="s">
        <v>359</v>
      </c>
      <c r="E256" s="126"/>
      <c r="F256" s="36">
        <v>4773.17</v>
      </c>
      <c r="G256" s="126"/>
      <c r="H256" s="36"/>
      <c r="I256" s="13"/>
      <c r="J256" s="36"/>
      <c r="K256" s="36"/>
      <c r="L256" s="9"/>
      <c r="M256" s="9"/>
      <c r="N256" s="9"/>
    </row>
    <row r="257" spans="1:14" s="10" customFormat="1" ht="15.75">
      <c r="A257" s="34" t="s">
        <v>360</v>
      </c>
      <c r="B257" s="12" t="s">
        <v>351</v>
      </c>
      <c r="C257" s="32">
        <v>717002</v>
      </c>
      <c r="D257" s="46" t="s">
        <v>361</v>
      </c>
      <c r="E257" s="126">
        <v>71018.08</v>
      </c>
      <c r="F257" s="36"/>
      <c r="G257" s="126"/>
      <c r="H257" s="36"/>
      <c r="I257" s="13"/>
      <c r="J257" s="36"/>
      <c r="K257" s="36"/>
      <c r="L257" s="9"/>
      <c r="M257" s="9"/>
      <c r="N257" s="9"/>
    </row>
    <row r="258" spans="1:14" s="10" customFormat="1" ht="15.75">
      <c r="A258" s="34" t="s">
        <v>315</v>
      </c>
      <c r="B258" s="12" t="s">
        <v>351</v>
      </c>
      <c r="C258" s="32">
        <v>717002</v>
      </c>
      <c r="D258" s="46" t="s">
        <v>363</v>
      </c>
      <c r="E258" s="126">
        <v>54804.22</v>
      </c>
      <c r="F258" s="36"/>
      <c r="G258" s="126"/>
      <c r="H258" s="36"/>
      <c r="I258" s="13"/>
      <c r="J258" s="36"/>
      <c r="K258" s="36"/>
      <c r="L258" s="9"/>
      <c r="M258" s="9"/>
      <c r="N258" s="9"/>
    </row>
    <row r="259" spans="1:14" s="10" customFormat="1" ht="15.75">
      <c r="A259" s="34" t="s">
        <v>362</v>
      </c>
      <c r="B259" s="12" t="s">
        <v>351</v>
      </c>
      <c r="C259" s="32">
        <v>717002</v>
      </c>
      <c r="D259" s="46" t="s">
        <v>364</v>
      </c>
      <c r="E259" s="126">
        <v>6447.56</v>
      </c>
      <c r="F259" s="36"/>
      <c r="G259" s="126"/>
      <c r="H259" s="36"/>
      <c r="I259" s="13"/>
      <c r="J259" s="36"/>
      <c r="K259" s="36"/>
      <c r="L259" s="9"/>
      <c r="M259" s="9"/>
      <c r="N259" s="9"/>
    </row>
    <row r="260" spans="1:14" s="17" customFormat="1" ht="15.75">
      <c r="A260" s="18"/>
      <c r="B260" s="37" t="s">
        <v>157</v>
      </c>
      <c r="C260" s="20">
        <v>717</v>
      </c>
      <c r="D260" s="49" t="s">
        <v>170</v>
      </c>
      <c r="E260" s="127">
        <f>SUM(E256:E259)</f>
        <v>132269.86000000002</v>
      </c>
      <c r="F260" s="127">
        <f aca="true" t="shared" si="78" ref="F260:K260">SUM(F256:F259)</f>
        <v>4773.17</v>
      </c>
      <c r="G260" s="127">
        <f t="shared" si="78"/>
        <v>0</v>
      </c>
      <c r="H260" s="127">
        <f t="shared" si="78"/>
        <v>0</v>
      </c>
      <c r="I260" s="127">
        <f t="shared" si="78"/>
        <v>0</v>
      </c>
      <c r="J260" s="127">
        <f t="shared" si="78"/>
        <v>0</v>
      </c>
      <c r="K260" s="127">
        <f t="shared" si="78"/>
        <v>0</v>
      </c>
      <c r="L260" s="24"/>
      <c r="M260" s="24"/>
      <c r="N260" s="24"/>
    </row>
    <row r="261" spans="1:14" s="4" customFormat="1" ht="15.75">
      <c r="A261" s="119"/>
      <c r="B261" s="7" t="s">
        <v>157</v>
      </c>
      <c r="C261" s="210" t="s">
        <v>159</v>
      </c>
      <c r="D261" s="191"/>
      <c r="E261" s="123">
        <f>SUM(E260)</f>
        <v>132269.86000000002</v>
      </c>
      <c r="F261" s="123">
        <f aca="true" t="shared" si="79" ref="F261:K261">SUM(F260)</f>
        <v>4773.17</v>
      </c>
      <c r="G261" s="123">
        <f t="shared" si="79"/>
        <v>0</v>
      </c>
      <c r="H261" s="123">
        <f t="shared" si="79"/>
        <v>0</v>
      </c>
      <c r="I261" s="56">
        <f t="shared" si="79"/>
        <v>0</v>
      </c>
      <c r="J261" s="123">
        <f t="shared" si="79"/>
        <v>0</v>
      </c>
      <c r="K261" s="123">
        <f t="shared" si="79"/>
        <v>0</v>
      </c>
      <c r="L261" s="3"/>
      <c r="M261" s="3"/>
      <c r="N261" s="3"/>
    </row>
    <row r="262" spans="1:14" s="27" customFormat="1" ht="18.75">
      <c r="A262" s="189"/>
      <c r="B262" s="190"/>
      <c r="C262" s="187" t="s">
        <v>171</v>
      </c>
      <c r="D262" s="191"/>
      <c r="E262" s="123">
        <f>SUM(E255,E261)</f>
        <v>150119.86000000002</v>
      </c>
      <c r="F262" s="122">
        <f aca="true" t="shared" si="80" ref="F262:K262">SUM(F255,F261)</f>
        <v>4773.17</v>
      </c>
      <c r="G262" s="123">
        <f t="shared" si="80"/>
        <v>0</v>
      </c>
      <c r="H262" s="122">
        <f t="shared" si="80"/>
        <v>39648</v>
      </c>
      <c r="I262" s="39">
        <f t="shared" si="80"/>
        <v>0</v>
      </c>
      <c r="J262" s="122">
        <f t="shared" si="80"/>
        <v>0</v>
      </c>
      <c r="K262" s="122">
        <f t="shared" si="80"/>
        <v>0</v>
      </c>
      <c r="L262" s="26"/>
      <c r="M262" s="26"/>
      <c r="N262" s="26"/>
    </row>
    <row r="263" spans="1:14" s="10" customFormat="1" ht="15.75">
      <c r="A263" s="34">
        <v>41</v>
      </c>
      <c r="B263" s="12" t="s">
        <v>93</v>
      </c>
      <c r="C263" s="32">
        <v>821005</v>
      </c>
      <c r="D263" s="46" t="s">
        <v>172</v>
      </c>
      <c r="E263" s="126"/>
      <c r="F263" s="36">
        <v>18260.37</v>
      </c>
      <c r="G263" s="126"/>
      <c r="H263" s="36"/>
      <c r="I263" s="13">
        <v>14040</v>
      </c>
      <c r="J263" s="36">
        <v>14040</v>
      </c>
      <c r="K263" s="36">
        <v>14040</v>
      </c>
      <c r="L263" s="9"/>
      <c r="M263" s="9"/>
      <c r="N263" s="9"/>
    </row>
    <row r="264" spans="1:14" s="10" customFormat="1" ht="15.75">
      <c r="A264" s="34">
        <v>46</v>
      </c>
      <c r="B264" s="12" t="s">
        <v>93</v>
      </c>
      <c r="C264" s="32">
        <v>821005</v>
      </c>
      <c r="D264" s="46" t="s">
        <v>374</v>
      </c>
      <c r="E264" s="126">
        <v>15429.7</v>
      </c>
      <c r="F264" s="36"/>
      <c r="G264" s="126">
        <v>14040</v>
      </c>
      <c r="H264" s="36">
        <v>14040</v>
      </c>
      <c r="I264" s="13"/>
      <c r="J264" s="36"/>
      <c r="K264" s="36"/>
      <c r="L264" s="9"/>
      <c r="M264" s="9"/>
      <c r="N264" s="9"/>
    </row>
    <row r="265" spans="1:14" s="17" customFormat="1" ht="15">
      <c r="A265" s="18"/>
      <c r="B265" s="19" t="s">
        <v>93</v>
      </c>
      <c r="C265" s="20">
        <v>821</v>
      </c>
      <c r="D265" s="47" t="s">
        <v>173</v>
      </c>
      <c r="E265" s="127">
        <f>SUM(E263:E264)</f>
        <v>15429.7</v>
      </c>
      <c r="F265" s="127">
        <f aca="true" t="shared" si="81" ref="F265:K265">SUM(F263:F264)</f>
        <v>18260.37</v>
      </c>
      <c r="G265" s="127">
        <f t="shared" si="81"/>
        <v>14040</v>
      </c>
      <c r="H265" s="127">
        <f t="shared" si="81"/>
        <v>14040</v>
      </c>
      <c r="I265" s="127">
        <f t="shared" si="81"/>
        <v>14040</v>
      </c>
      <c r="J265" s="127">
        <f t="shared" si="81"/>
        <v>14040</v>
      </c>
      <c r="K265" s="127">
        <f t="shared" si="81"/>
        <v>14040</v>
      </c>
      <c r="L265" s="16"/>
      <c r="M265" s="16"/>
      <c r="N265" s="16"/>
    </row>
    <row r="266" spans="1:14" s="4" customFormat="1" ht="15.75">
      <c r="A266" s="119"/>
      <c r="B266" s="7" t="s">
        <v>93</v>
      </c>
      <c r="C266" s="210" t="s">
        <v>96</v>
      </c>
      <c r="D266" s="191"/>
      <c r="E266" s="123">
        <f>SUM(E265)</f>
        <v>15429.7</v>
      </c>
      <c r="F266" s="123">
        <f aca="true" t="shared" si="82" ref="F266:K266">SUM(F265)</f>
        <v>18260.37</v>
      </c>
      <c r="G266" s="123">
        <f t="shared" si="82"/>
        <v>14040</v>
      </c>
      <c r="H266" s="123">
        <f t="shared" si="82"/>
        <v>14040</v>
      </c>
      <c r="I266" s="56">
        <f t="shared" si="82"/>
        <v>14040</v>
      </c>
      <c r="J266" s="123">
        <f t="shared" si="82"/>
        <v>14040</v>
      </c>
      <c r="K266" s="123">
        <f t="shared" si="82"/>
        <v>14040</v>
      </c>
      <c r="L266" s="3"/>
      <c r="M266" s="3"/>
      <c r="N266" s="3"/>
    </row>
    <row r="267" spans="1:14" s="27" customFormat="1" ht="18.75">
      <c r="A267" s="120"/>
      <c r="B267" s="112"/>
      <c r="C267" s="187" t="s">
        <v>174</v>
      </c>
      <c r="D267" s="191"/>
      <c r="E267" s="123">
        <f>SUM(E266)</f>
        <v>15429.7</v>
      </c>
      <c r="F267" s="122">
        <f aca="true" t="shared" si="83" ref="F267:K267">SUM(F266)</f>
        <v>18260.37</v>
      </c>
      <c r="G267" s="123">
        <f t="shared" si="83"/>
        <v>14040</v>
      </c>
      <c r="H267" s="122">
        <f t="shared" si="83"/>
        <v>14040</v>
      </c>
      <c r="I267" s="122">
        <f t="shared" si="83"/>
        <v>14040</v>
      </c>
      <c r="J267" s="122">
        <f t="shared" si="83"/>
        <v>14040</v>
      </c>
      <c r="K267" s="122">
        <f t="shared" si="83"/>
        <v>14040</v>
      </c>
      <c r="L267" s="26"/>
      <c r="M267" s="26"/>
      <c r="N267" s="26"/>
    </row>
    <row r="268" spans="1:14" s="106" customFormat="1" ht="19.5">
      <c r="A268" s="121"/>
      <c r="B268" s="113"/>
      <c r="C268" s="192" t="s">
        <v>324</v>
      </c>
      <c r="D268" s="214"/>
      <c r="E268" s="127">
        <f>SUM(E249,E262,E267)</f>
        <v>332665.32000000007</v>
      </c>
      <c r="F268" s="127">
        <f aca="true" t="shared" si="84" ref="F268:K268">SUM(F249,F262,F267)</f>
        <v>167254.43100000004</v>
      </c>
      <c r="G268" s="127">
        <f t="shared" si="84"/>
        <v>206625.18999999997</v>
      </c>
      <c r="H268" s="127">
        <f t="shared" si="84"/>
        <v>270902.39999999997</v>
      </c>
      <c r="I268" s="140">
        <f t="shared" si="84"/>
        <v>206625.18999999997</v>
      </c>
      <c r="J268" s="127">
        <f t="shared" si="84"/>
        <v>206625.18999999997</v>
      </c>
      <c r="K268" s="127">
        <f t="shared" si="84"/>
        <v>206625.18999999997</v>
      </c>
      <c r="L268" s="105"/>
      <c r="M268" s="105"/>
      <c r="N268" s="105"/>
    </row>
    <row r="269" spans="1:14" s="27" customFormat="1" ht="19.5">
      <c r="A269" s="120"/>
      <c r="B269" s="112"/>
      <c r="C269" s="192" t="s">
        <v>175</v>
      </c>
      <c r="D269" s="193"/>
      <c r="E269" s="123">
        <v>423664.9</v>
      </c>
      <c r="F269" s="123">
        <v>447018.62</v>
      </c>
      <c r="G269" s="123">
        <v>436940</v>
      </c>
      <c r="H269" s="122">
        <v>436940</v>
      </c>
      <c r="I269" s="122">
        <v>436940</v>
      </c>
      <c r="J269" s="122">
        <v>436940</v>
      </c>
      <c r="K269" s="122">
        <v>436940</v>
      </c>
      <c r="L269" s="26"/>
      <c r="M269" s="26"/>
      <c r="N269" s="26"/>
    </row>
    <row r="270" spans="1:14" s="29" customFormat="1" ht="21">
      <c r="A270" s="120"/>
      <c r="B270" s="114"/>
      <c r="C270" s="194" t="s">
        <v>176</v>
      </c>
      <c r="D270" s="195"/>
      <c r="E270" s="130">
        <f>SUM(E268,E269)</f>
        <v>756330.2200000001</v>
      </c>
      <c r="F270" s="130">
        <f aca="true" t="shared" si="85" ref="F270:K270">SUM(F268,F269)</f>
        <v>614273.051</v>
      </c>
      <c r="G270" s="130">
        <f t="shared" si="85"/>
        <v>643565.19</v>
      </c>
      <c r="H270" s="130">
        <f t="shared" si="85"/>
        <v>707842.3999999999</v>
      </c>
      <c r="I270" s="141">
        <f t="shared" si="85"/>
        <v>643565.19</v>
      </c>
      <c r="J270" s="130">
        <f t="shared" si="85"/>
        <v>643565.19</v>
      </c>
      <c r="K270" s="130">
        <f t="shared" si="85"/>
        <v>643565.19</v>
      </c>
      <c r="L270" s="28"/>
      <c r="M270" s="28"/>
      <c r="N270" s="28"/>
    </row>
    <row r="271" spans="1:14" s="163" customFormat="1" ht="15.75">
      <c r="A271" s="157"/>
      <c r="B271" s="158"/>
      <c r="C271" s="159"/>
      <c r="D271" s="160"/>
      <c r="E271" s="161"/>
      <c r="F271" s="161"/>
      <c r="G271" s="161"/>
      <c r="H271" s="161"/>
      <c r="I271" s="161"/>
      <c r="J271" s="161"/>
      <c r="K271" s="161"/>
      <c r="L271" s="162"/>
      <c r="M271" s="162"/>
      <c r="N271" s="162"/>
    </row>
    <row r="272" spans="1:14" s="163" customFormat="1" ht="15.75">
      <c r="A272" s="157"/>
      <c r="B272" s="158"/>
      <c r="C272" s="159"/>
      <c r="D272" s="160"/>
      <c r="E272" s="161"/>
      <c r="F272" s="161"/>
      <c r="G272" s="161"/>
      <c r="H272" s="161"/>
      <c r="I272" s="161"/>
      <c r="J272" s="161"/>
      <c r="K272" s="161"/>
      <c r="L272" s="162"/>
      <c r="M272" s="162"/>
      <c r="N272" s="162"/>
    </row>
    <row r="273" spans="5:11" ht="15.75">
      <c r="E273" s="131"/>
      <c r="F273" s="31"/>
      <c r="G273" s="128"/>
      <c r="H273" s="31"/>
      <c r="I273" s="2"/>
      <c r="J273" s="31"/>
      <c r="K273" s="31"/>
    </row>
    <row r="274" spans="5:11" ht="15.75">
      <c r="E274" s="131"/>
      <c r="F274" s="31"/>
      <c r="G274" s="128"/>
      <c r="H274" s="31"/>
      <c r="I274" s="2"/>
      <c r="J274" s="31"/>
      <c r="K274" s="31"/>
    </row>
    <row r="275" spans="5:11" ht="15.75">
      <c r="E275" s="131"/>
      <c r="F275" s="31"/>
      <c r="G275" s="128"/>
      <c r="H275" s="31"/>
      <c r="I275" s="2"/>
      <c r="J275" s="31"/>
      <c r="K275" s="31"/>
    </row>
    <row r="276" spans="5:11" ht="15.75">
      <c r="E276" s="131"/>
      <c r="F276" s="31"/>
      <c r="G276" s="128"/>
      <c r="H276" s="31"/>
      <c r="I276" s="2"/>
      <c r="J276" s="31"/>
      <c r="K276" s="31"/>
    </row>
    <row r="277" spans="5:11" ht="15.75">
      <c r="E277" s="131"/>
      <c r="F277" s="31"/>
      <c r="G277" s="128"/>
      <c r="H277" s="31"/>
      <c r="I277" s="2"/>
      <c r="J277" s="31"/>
      <c r="K277" s="31"/>
    </row>
    <row r="278" spans="5:11" ht="15.75">
      <c r="E278" s="131"/>
      <c r="F278" s="31"/>
      <c r="G278" s="128"/>
      <c r="H278" s="31"/>
      <c r="I278" s="2"/>
      <c r="J278" s="31"/>
      <c r="K278" s="31"/>
    </row>
    <row r="279" spans="5:11" ht="15.75">
      <c r="E279" s="131"/>
      <c r="F279" s="31"/>
      <c r="G279" s="128"/>
      <c r="H279" s="31"/>
      <c r="I279" s="2"/>
      <c r="J279" s="31"/>
      <c r="K279" s="31"/>
    </row>
    <row r="280" spans="5:11" ht="15.75">
      <c r="E280" s="131"/>
      <c r="F280" s="31"/>
      <c r="G280" s="128"/>
      <c r="H280" s="31"/>
      <c r="I280" s="2"/>
      <c r="J280" s="31"/>
      <c r="K280" s="31"/>
    </row>
    <row r="281" spans="5:11" ht="15.75">
      <c r="E281" s="131"/>
      <c r="F281" s="31"/>
      <c r="G281" s="128"/>
      <c r="H281" s="31"/>
      <c r="I281" s="2"/>
      <c r="J281" s="31"/>
      <c r="K281" s="31"/>
    </row>
    <row r="282" spans="5:11" ht="15.75">
      <c r="E282" s="131"/>
      <c r="F282" s="31"/>
      <c r="G282" s="128"/>
      <c r="H282" s="31"/>
      <c r="I282" s="2"/>
      <c r="J282" s="31"/>
      <c r="K282" s="31"/>
    </row>
    <row r="283" spans="5:11" ht="15.75">
      <c r="E283" s="131"/>
      <c r="F283" s="31"/>
      <c r="G283" s="128"/>
      <c r="H283" s="31"/>
      <c r="I283" s="2"/>
      <c r="J283" s="31"/>
      <c r="K283" s="31"/>
    </row>
    <row r="284" spans="5:11" ht="15.75">
      <c r="E284" s="131"/>
      <c r="F284" s="31"/>
      <c r="G284" s="128"/>
      <c r="H284" s="31"/>
      <c r="I284" s="2"/>
      <c r="J284" s="31"/>
      <c r="K284" s="31"/>
    </row>
    <row r="285" spans="5:11" ht="15.75">
      <c r="E285" s="131"/>
      <c r="F285" s="31"/>
      <c r="G285" s="128"/>
      <c r="H285" s="31"/>
      <c r="I285" s="2"/>
      <c r="J285" s="31"/>
      <c r="K285" s="31"/>
    </row>
    <row r="286" spans="5:11" ht="15.75">
      <c r="E286" s="131"/>
      <c r="F286" s="31"/>
      <c r="G286" s="128"/>
      <c r="H286" s="31"/>
      <c r="I286" s="2"/>
      <c r="J286" s="31"/>
      <c r="K286" s="31"/>
    </row>
    <row r="287" spans="5:11" ht="15.75">
      <c r="E287" s="131"/>
      <c r="F287" s="31"/>
      <c r="G287" s="128"/>
      <c r="H287" s="31"/>
      <c r="I287" s="2"/>
      <c r="J287" s="31"/>
      <c r="K287" s="31"/>
    </row>
    <row r="288" spans="5:11" ht="15.75">
      <c r="E288" s="131"/>
      <c r="F288" s="31"/>
      <c r="G288" s="128"/>
      <c r="H288" s="31"/>
      <c r="I288" s="2"/>
      <c r="J288" s="31"/>
      <c r="K288" s="31"/>
    </row>
    <row r="289" spans="5:11" ht="15.75">
      <c r="E289" s="131"/>
      <c r="F289" s="31"/>
      <c r="G289" s="128"/>
      <c r="H289" s="31"/>
      <c r="I289" s="2"/>
      <c r="J289" s="31"/>
      <c r="K289" s="31"/>
    </row>
    <row r="290" spans="5:11" ht="15.75">
      <c r="E290" s="131"/>
      <c r="F290" s="31"/>
      <c r="G290" s="128"/>
      <c r="H290" s="31"/>
      <c r="I290" s="2"/>
      <c r="J290" s="31"/>
      <c r="K290" s="31"/>
    </row>
    <row r="291" spans="5:11" ht="15.75">
      <c r="E291" s="131"/>
      <c r="F291" s="31"/>
      <c r="G291" s="128"/>
      <c r="H291" s="31"/>
      <c r="I291" s="2"/>
      <c r="J291" s="31"/>
      <c r="K291" s="31"/>
    </row>
    <row r="292" spans="5:11" ht="15.75">
      <c r="E292" s="131"/>
      <c r="F292" s="31"/>
      <c r="G292" s="128"/>
      <c r="H292" s="31"/>
      <c r="I292" s="2"/>
      <c r="J292" s="31"/>
      <c r="K292" s="31"/>
    </row>
    <row r="293" spans="5:11" ht="15.75">
      <c r="E293" s="131"/>
      <c r="F293" s="31"/>
      <c r="G293" s="128"/>
      <c r="H293" s="31"/>
      <c r="I293" s="2"/>
      <c r="J293" s="31"/>
      <c r="K293" s="31"/>
    </row>
    <row r="294" spans="5:11" ht="15.75">
      <c r="E294" s="131"/>
      <c r="F294" s="31"/>
      <c r="G294" s="128"/>
      <c r="H294" s="31"/>
      <c r="I294" s="2"/>
      <c r="J294" s="31"/>
      <c r="K294" s="31"/>
    </row>
    <row r="295" spans="5:11" ht="15.75">
      <c r="E295" s="131"/>
      <c r="F295" s="31"/>
      <c r="G295" s="128"/>
      <c r="H295" s="31"/>
      <c r="I295" s="2"/>
      <c r="J295" s="31"/>
      <c r="K295" s="31"/>
    </row>
    <row r="296" spans="5:11" ht="15.75">
      <c r="E296" s="131"/>
      <c r="F296" s="31"/>
      <c r="G296" s="128"/>
      <c r="H296" s="31"/>
      <c r="I296" s="2"/>
      <c r="J296" s="31"/>
      <c r="K296" s="31"/>
    </row>
    <row r="297" spans="5:11" ht="15.75">
      <c r="E297" s="131"/>
      <c r="F297" s="31"/>
      <c r="G297" s="128"/>
      <c r="H297" s="31"/>
      <c r="I297" s="2"/>
      <c r="J297" s="31"/>
      <c r="K297" s="31"/>
    </row>
    <row r="298" spans="5:11" ht="15.75">
      <c r="E298" s="131"/>
      <c r="F298" s="31"/>
      <c r="G298" s="128"/>
      <c r="H298" s="31"/>
      <c r="I298" s="2"/>
      <c r="J298" s="31"/>
      <c r="K298" s="31"/>
    </row>
    <row r="299" spans="5:11" ht="15.75">
      <c r="E299" s="131"/>
      <c r="F299" s="31"/>
      <c r="G299" s="128"/>
      <c r="H299" s="31"/>
      <c r="I299" s="2"/>
      <c r="J299" s="31"/>
      <c r="K299" s="31"/>
    </row>
    <row r="300" spans="5:11" ht="15.75">
      <c r="E300" s="131"/>
      <c r="F300" s="31"/>
      <c r="G300" s="128"/>
      <c r="H300" s="31"/>
      <c r="I300" s="2"/>
      <c r="J300" s="31"/>
      <c r="K300" s="31"/>
    </row>
    <row r="301" spans="5:11" ht="15.75">
      <c r="E301" s="131"/>
      <c r="F301" s="31"/>
      <c r="G301" s="128"/>
      <c r="H301" s="31"/>
      <c r="I301" s="2"/>
      <c r="J301" s="31"/>
      <c r="K301" s="31"/>
    </row>
    <row r="302" spans="5:11" ht="15.75">
      <c r="E302" s="131"/>
      <c r="F302" s="31"/>
      <c r="G302" s="128"/>
      <c r="H302" s="31"/>
      <c r="I302" s="2"/>
      <c r="J302" s="31"/>
      <c r="K302" s="31"/>
    </row>
    <row r="303" spans="5:11" ht="15.75">
      <c r="E303" s="131"/>
      <c r="F303" s="31"/>
      <c r="G303" s="128"/>
      <c r="H303" s="31"/>
      <c r="I303" s="2"/>
      <c r="J303" s="31"/>
      <c r="K303" s="31"/>
    </row>
    <row r="304" spans="5:11" ht="15.75">
      <c r="E304" s="131"/>
      <c r="F304" s="31"/>
      <c r="G304" s="128"/>
      <c r="H304" s="31"/>
      <c r="I304" s="2"/>
      <c r="J304" s="31"/>
      <c r="K304" s="31"/>
    </row>
    <row r="305" spans="5:11" ht="15.75">
      <c r="E305" s="131"/>
      <c r="F305" s="31"/>
      <c r="G305" s="128"/>
      <c r="H305" s="31"/>
      <c r="I305" s="2"/>
      <c r="J305" s="31"/>
      <c r="K305" s="31"/>
    </row>
    <row r="306" spans="5:11" ht="15.75">
      <c r="E306" s="131"/>
      <c r="F306" s="31"/>
      <c r="G306" s="128"/>
      <c r="H306" s="31"/>
      <c r="I306" s="2"/>
      <c r="J306" s="31"/>
      <c r="K306" s="31"/>
    </row>
    <row r="307" spans="5:11" ht="15.75">
      <c r="E307" s="131"/>
      <c r="F307" s="31"/>
      <c r="G307" s="128"/>
      <c r="H307" s="31"/>
      <c r="I307" s="2"/>
      <c r="J307" s="31"/>
      <c r="K307" s="31"/>
    </row>
    <row r="308" spans="5:11" ht="15.75">
      <c r="E308" s="131"/>
      <c r="F308" s="31"/>
      <c r="G308" s="128"/>
      <c r="H308" s="31"/>
      <c r="I308" s="2"/>
      <c r="J308" s="31"/>
      <c r="K308" s="31"/>
    </row>
    <row r="309" spans="5:11" ht="15.75">
      <c r="E309" s="131"/>
      <c r="F309" s="31"/>
      <c r="G309" s="128"/>
      <c r="H309" s="31"/>
      <c r="I309" s="2"/>
      <c r="J309" s="31"/>
      <c r="K309" s="31"/>
    </row>
    <row r="310" spans="5:11" ht="15.75">
      <c r="E310" s="131"/>
      <c r="F310" s="31"/>
      <c r="G310" s="128"/>
      <c r="H310" s="31"/>
      <c r="I310" s="2"/>
      <c r="J310" s="31"/>
      <c r="K310" s="31"/>
    </row>
    <row r="311" spans="5:11" ht="15.75">
      <c r="E311" s="131"/>
      <c r="F311" s="31"/>
      <c r="G311" s="128"/>
      <c r="H311" s="31"/>
      <c r="I311" s="2"/>
      <c r="J311" s="31"/>
      <c r="K311" s="31"/>
    </row>
    <row r="312" spans="5:11" ht="15.75">
      <c r="E312" s="131"/>
      <c r="F312" s="31"/>
      <c r="G312" s="128"/>
      <c r="H312" s="31"/>
      <c r="I312" s="2"/>
      <c r="J312" s="31"/>
      <c r="K312" s="31"/>
    </row>
    <row r="313" spans="5:11" ht="15.75">
      <c r="E313" s="131"/>
      <c r="F313" s="31"/>
      <c r="G313" s="128"/>
      <c r="H313" s="31"/>
      <c r="I313" s="2"/>
      <c r="J313" s="31"/>
      <c r="K313" s="31"/>
    </row>
    <row r="314" spans="5:11" ht="15.75">
      <c r="E314" s="131"/>
      <c r="F314" s="31"/>
      <c r="G314" s="128"/>
      <c r="H314" s="31"/>
      <c r="I314" s="2"/>
      <c r="J314" s="31"/>
      <c r="K314" s="31"/>
    </row>
    <row r="315" spans="5:11" ht="15.75">
      <c r="E315" s="131"/>
      <c r="F315" s="31"/>
      <c r="G315" s="128"/>
      <c r="H315" s="31"/>
      <c r="I315" s="2"/>
      <c r="J315" s="31"/>
      <c r="K315" s="31"/>
    </row>
    <row r="316" spans="5:11" ht="15.75">
      <c r="E316" s="131"/>
      <c r="F316" s="31"/>
      <c r="G316" s="128"/>
      <c r="H316" s="31"/>
      <c r="I316" s="2"/>
      <c r="J316" s="31"/>
      <c r="K316" s="31"/>
    </row>
    <row r="317" spans="5:11" ht="15.75">
      <c r="E317" s="131"/>
      <c r="F317" s="31"/>
      <c r="G317" s="128"/>
      <c r="H317" s="31"/>
      <c r="I317" s="2"/>
      <c r="J317" s="31"/>
      <c r="K317" s="31"/>
    </row>
    <row r="318" spans="5:11" ht="15.75">
      <c r="E318" s="131"/>
      <c r="F318" s="31"/>
      <c r="G318" s="128"/>
      <c r="H318" s="31"/>
      <c r="I318" s="2"/>
      <c r="J318" s="31"/>
      <c r="K318" s="31"/>
    </row>
    <row r="319" spans="5:11" ht="15.75">
      <c r="E319" s="131"/>
      <c r="F319" s="31"/>
      <c r="G319" s="128"/>
      <c r="H319" s="31"/>
      <c r="I319" s="2"/>
      <c r="J319" s="31"/>
      <c r="K319" s="31"/>
    </row>
    <row r="320" spans="5:11" ht="15.75">
      <c r="E320" s="131"/>
      <c r="F320" s="31"/>
      <c r="G320" s="128"/>
      <c r="H320" s="31"/>
      <c r="I320" s="2"/>
      <c r="J320" s="31"/>
      <c r="K320" s="31"/>
    </row>
    <row r="321" spans="5:11" ht="15.75">
      <c r="E321" s="131"/>
      <c r="F321" s="31"/>
      <c r="G321" s="128"/>
      <c r="H321" s="31"/>
      <c r="I321" s="2"/>
      <c r="J321" s="31"/>
      <c r="K321" s="31"/>
    </row>
    <row r="322" spans="5:11" ht="15.75">
      <c r="E322" s="131"/>
      <c r="F322" s="31"/>
      <c r="G322" s="128"/>
      <c r="H322" s="31"/>
      <c r="I322" s="2"/>
      <c r="J322" s="31"/>
      <c r="K322" s="31"/>
    </row>
    <row r="323" spans="5:11" ht="15.75">
      <c r="E323" s="131"/>
      <c r="F323" s="31"/>
      <c r="G323" s="128"/>
      <c r="H323" s="31"/>
      <c r="I323" s="2"/>
      <c r="J323" s="31"/>
      <c r="K323" s="31"/>
    </row>
    <row r="324" spans="5:11" ht="15.75">
      <c r="E324" s="131"/>
      <c r="F324" s="31"/>
      <c r="G324" s="128"/>
      <c r="H324" s="31"/>
      <c r="I324" s="2"/>
      <c r="J324" s="31"/>
      <c r="K324" s="31"/>
    </row>
    <row r="325" spans="5:11" ht="15.75">
      <c r="E325" s="131"/>
      <c r="F325" s="31"/>
      <c r="G325" s="128"/>
      <c r="H325" s="31"/>
      <c r="I325" s="2"/>
      <c r="J325" s="31"/>
      <c r="K325" s="31"/>
    </row>
    <row r="326" spans="5:11" ht="15.75">
      <c r="E326" s="131"/>
      <c r="F326" s="31"/>
      <c r="G326" s="128"/>
      <c r="H326" s="31"/>
      <c r="I326" s="2"/>
      <c r="J326" s="31"/>
      <c r="K326" s="31"/>
    </row>
    <row r="327" spans="5:11" ht="15.75">
      <c r="E327" s="131"/>
      <c r="F327" s="31"/>
      <c r="G327" s="128"/>
      <c r="H327" s="31"/>
      <c r="I327" s="2"/>
      <c r="J327" s="31"/>
      <c r="K327" s="31"/>
    </row>
    <row r="328" spans="5:11" ht="15.75">
      <c r="E328" s="131"/>
      <c r="F328" s="31"/>
      <c r="G328" s="128"/>
      <c r="H328" s="31"/>
      <c r="I328" s="2"/>
      <c r="J328" s="31"/>
      <c r="K328" s="31"/>
    </row>
    <row r="329" spans="5:11" ht="15.75">
      <c r="E329" s="131"/>
      <c r="F329" s="31"/>
      <c r="G329" s="128"/>
      <c r="H329" s="31"/>
      <c r="I329" s="2"/>
      <c r="J329" s="31"/>
      <c r="K329" s="31"/>
    </row>
    <row r="330" spans="5:11" ht="15.75">
      <c r="E330" s="131"/>
      <c r="F330" s="31"/>
      <c r="G330" s="128"/>
      <c r="H330" s="31"/>
      <c r="I330" s="2"/>
      <c r="J330" s="31"/>
      <c r="K330" s="31"/>
    </row>
    <row r="331" spans="5:11" ht="15.75">
      <c r="E331" s="131"/>
      <c r="F331" s="31"/>
      <c r="G331" s="128"/>
      <c r="H331" s="31"/>
      <c r="I331" s="2"/>
      <c r="J331" s="31"/>
      <c r="K331" s="31"/>
    </row>
    <row r="332" spans="5:11" ht="15.75">
      <c r="E332" s="131"/>
      <c r="F332" s="31"/>
      <c r="G332" s="128"/>
      <c r="H332" s="31"/>
      <c r="I332" s="2"/>
      <c r="J332" s="31"/>
      <c r="K332" s="31"/>
    </row>
    <row r="333" spans="5:11" ht="15.75">
      <c r="E333" s="131"/>
      <c r="F333" s="31"/>
      <c r="G333" s="128"/>
      <c r="H333" s="31"/>
      <c r="I333" s="2"/>
      <c r="J333" s="31"/>
      <c r="K333" s="31"/>
    </row>
    <row r="334" spans="5:11" ht="15.75">
      <c r="E334" s="131"/>
      <c r="F334" s="31"/>
      <c r="G334" s="128"/>
      <c r="H334" s="31"/>
      <c r="I334" s="2"/>
      <c r="J334" s="31"/>
      <c r="K334" s="31"/>
    </row>
    <row r="335" spans="5:11" ht="15.75">
      <c r="E335" s="131"/>
      <c r="F335" s="31"/>
      <c r="G335" s="128"/>
      <c r="H335" s="31"/>
      <c r="I335" s="2"/>
      <c r="J335" s="31"/>
      <c r="K335" s="31"/>
    </row>
    <row r="336" spans="5:11" ht="15.75">
      <c r="E336" s="131"/>
      <c r="F336" s="31"/>
      <c r="G336" s="128"/>
      <c r="H336" s="31"/>
      <c r="I336" s="2"/>
      <c r="J336" s="31"/>
      <c r="K336" s="31"/>
    </row>
    <row r="337" spans="5:11" ht="15.75">
      <c r="E337" s="131"/>
      <c r="F337" s="31"/>
      <c r="G337" s="128"/>
      <c r="H337" s="31"/>
      <c r="I337" s="2"/>
      <c r="J337" s="31"/>
      <c r="K337" s="31"/>
    </row>
    <row r="338" spans="5:11" ht="15.75">
      <c r="E338" s="131"/>
      <c r="F338" s="31"/>
      <c r="G338" s="128"/>
      <c r="H338" s="31"/>
      <c r="I338" s="2"/>
      <c r="J338" s="31"/>
      <c r="K338" s="31"/>
    </row>
    <row r="339" spans="5:11" ht="15.75">
      <c r="E339" s="131"/>
      <c r="F339" s="31"/>
      <c r="G339" s="128"/>
      <c r="H339" s="31"/>
      <c r="I339" s="2"/>
      <c r="J339" s="31"/>
      <c r="K339" s="31"/>
    </row>
    <row r="340" spans="5:11" ht="15.75">
      <c r="E340" s="131"/>
      <c r="F340" s="31"/>
      <c r="G340" s="128"/>
      <c r="H340" s="31"/>
      <c r="I340" s="2"/>
      <c r="J340" s="31"/>
      <c r="K340" s="31"/>
    </row>
    <row r="341" spans="5:11" ht="15.75">
      <c r="E341" s="131"/>
      <c r="F341" s="31"/>
      <c r="G341" s="128"/>
      <c r="H341" s="31"/>
      <c r="I341" s="2"/>
      <c r="J341" s="31"/>
      <c r="K341" s="31"/>
    </row>
    <row r="342" spans="5:11" ht="15.75">
      <c r="E342" s="131"/>
      <c r="F342" s="31"/>
      <c r="G342" s="128"/>
      <c r="H342" s="31"/>
      <c r="I342" s="2"/>
      <c r="J342" s="31"/>
      <c r="K342" s="31"/>
    </row>
    <row r="343" spans="5:11" ht="15.75">
      <c r="E343" s="131"/>
      <c r="F343" s="31"/>
      <c r="G343" s="128"/>
      <c r="H343" s="31"/>
      <c r="I343" s="2"/>
      <c r="J343" s="31"/>
      <c r="K343" s="31"/>
    </row>
    <row r="344" spans="5:11" ht="15.75">
      <c r="E344" s="131"/>
      <c r="F344" s="31"/>
      <c r="G344" s="128"/>
      <c r="H344" s="31"/>
      <c r="I344" s="2"/>
      <c r="J344" s="31"/>
      <c r="K344" s="31"/>
    </row>
    <row r="345" spans="5:11" ht="15.75">
      <c r="E345" s="131"/>
      <c r="F345" s="31"/>
      <c r="G345" s="128"/>
      <c r="H345" s="31"/>
      <c r="I345" s="2"/>
      <c r="J345" s="31"/>
      <c r="K345" s="31"/>
    </row>
    <row r="346" spans="5:11" ht="15.75">
      <c r="E346" s="131"/>
      <c r="F346" s="31"/>
      <c r="G346" s="128"/>
      <c r="H346" s="31"/>
      <c r="I346" s="2"/>
      <c r="J346" s="31"/>
      <c r="K346" s="31"/>
    </row>
    <row r="347" spans="5:11" ht="15.75">
      <c r="E347" s="131"/>
      <c r="F347" s="31"/>
      <c r="G347" s="128"/>
      <c r="H347" s="31"/>
      <c r="I347" s="2"/>
      <c r="J347" s="31"/>
      <c r="K347" s="31"/>
    </row>
    <row r="348" spans="5:11" ht="15.75">
      <c r="E348" s="131"/>
      <c r="F348" s="31"/>
      <c r="G348" s="128"/>
      <c r="H348" s="31"/>
      <c r="I348" s="2"/>
      <c r="J348" s="31"/>
      <c r="K348" s="31"/>
    </row>
    <row r="349" spans="5:11" ht="15.75">
      <c r="E349" s="131"/>
      <c r="F349" s="31"/>
      <c r="G349" s="128"/>
      <c r="H349" s="31"/>
      <c r="I349" s="2"/>
      <c r="J349" s="31"/>
      <c r="K349" s="31"/>
    </row>
    <row r="350" spans="5:11" ht="15.75">
      <c r="E350" s="131"/>
      <c r="F350" s="31"/>
      <c r="G350" s="128"/>
      <c r="H350" s="31"/>
      <c r="I350" s="2"/>
      <c r="J350" s="31"/>
      <c r="K350" s="31"/>
    </row>
    <row r="351" spans="5:11" ht="15.75">
      <c r="E351" s="131"/>
      <c r="F351" s="31"/>
      <c r="G351" s="128"/>
      <c r="H351" s="31"/>
      <c r="I351" s="2"/>
      <c r="J351" s="31"/>
      <c r="K351" s="31"/>
    </row>
    <row r="352" spans="5:11" ht="15.75">
      <c r="E352" s="131"/>
      <c r="F352" s="31"/>
      <c r="G352" s="128"/>
      <c r="H352" s="31"/>
      <c r="I352" s="2"/>
      <c r="J352" s="31"/>
      <c r="K352" s="31"/>
    </row>
    <row r="353" spans="5:11" ht="15.75">
      <c r="E353" s="131"/>
      <c r="F353" s="31"/>
      <c r="G353" s="128"/>
      <c r="H353" s="31"/>
      <c r="I353" s="2"/>
      <c r="J353" s="31"/>
      <c r="K353" s="31"/>
    </row>
    <row r="354" spans="5:11" ht="15.75">
      <c r="E354" s="131"/>
      <c r="F354" s="31"/>
      <c r="G354" s="128"/>
      <c r="H354" s="31"/>
      <c r="I354" s="2"/>
      <c r="J354" s="31"/>
      <c r="K354" s="31"/>
    </row>
    <row r="355" spans="5:11" ht="15.75">
      <c r="E355" s="131"/>
      <c r="F355" s="31"/>
      <c r="G355" s="128"/>
      <c r="H355" s="31"/>
      <c r="I355" s="2"/>
      <c r="J355" s="31"/>
      <c r="K355" s="31"/>
    </row>
    <row r="356" spans="5:11" ht="15.75">
      <c r="E356" s="131"/>
      <c r="F356" s="31"/>
      <c r="G356" s="128"/>
      <c r="H356" s="31"/>
      <c r="I356" s="2"/>
      <c r="J356" s="31"/>
      <c r="K356" s="31"/>
    </row>
    <row r="357" spans="5:11" ht="15.75">
      <c r="E357" s="131"/>
      <c r="F357" s="31"/>
      <c r="G357" s="128"/>
      <c r="H357" s="31"/>
      <c r="I357" s="2"/>
      <c r="J357" s="31"/>
      <c r="K357" s="31"/>
    </row>
    <row r="358" spans="5:11" ht="15.75">
      <c r="E358" s="131"/>
      <c r="F358" s="31"/>
      <c r="G358" s="128"/>
      <c r="H358" s="31"/>
      <c r="I358" s="2"/>
      <c r="J358" s="31"/>
      <c r="K358" s="31"/>
    </row>
    <row r="359" spans="5:11" ht="15.75">
      <c r="E359" s="131"/>
      <c r="F359" s="31"/>
      <c r="G359" s="128"/>
      <c r="H359" s="31"/>
      <c r="I359" s="2"/>
      <c r="J359" s="31"/>
      <c r="K359" s="31"/>
    </row>
    <row r="360" spans="5:11" ht="15.75">
      <c r="E360" s="131"/>
      <c r="F360" s="31"/>
      <c r="G360" s="128"/>
      <c r="H360" s="31"/>
      <c r="I360" s="2"/>
      <c r="J360" s="31"/>
      <c r="K360" s="31"/>
    </row>
    <row r="361" spans="5:11" ht="15.75">
      <c r="E361" s="131"/>
      <c r="F361" s="31"/>
      <c r="G361" s="128"/>
      <c r="H361" s="31"/>
      <c r="I361" s="2"/>
      <c r="J361" s="31"/>
      <c r="K361" s="31"/>
    </row>
    <row r="362" spans="5:11" ht="15.75">
      <c r="E362" s="131"/>
      <c r="F362" s="31"/>
      <c r="G362" s="128"/>
      <c r="H362" s="31"/>
      <c r="I362" s="2"/>
      <c r="J362" s="31"/>
      <c r="K362" s="31"/>
    </row>
    <row r="363" spans="5:11" ht="15.75">
      <c r="E363" s="131"/>
      <c r="F363" s="31"/>
      <c r="G363" s="128"/>
      <c r="H363" s="31"/>
      <c r="I363" s="2"/>
      <c r="J363" s="31"/>
      <c r="K363" s="31"/>
    </row>
    <row r="364" spans="5:11" ht="15.75">
      <c r="E364" s="131"/>
      <c r="F364" s="31"/>
      <c r="G364" s="128"/>
      <c r="H364" s="31"/>
      <c r="I364" s="2"/>
      <c r="J364" s="31"/>
      <c r="K364" s="31"/>
    </row>
    <row r="365" spans="5:11" ht="15.75">
      <c r="E365" s="131"/>
      <c r="F365" s="31"/>
      <c r="G365" s="128"/>
      <c r="H365" s="31"/>
      <c r="I365" s="2"/>
      <c r="J365" s="31"/>
      <c r="K365" s="31"/>
    </row>
    <row r="366" spans="5:11" ht="15.75">
      <c r="E366" s="131"/>
      <c r="F366" s="31"/>
      <c r="G366" s="128"/>
      <c r="H366" s="31"/>
      <c r="I366" s="2"/>
      <c r="J366" s="31"/>
      <c r="K366" s="31"/>
    </row>
    <row r="367" spans="5:11" ht="15.75">
      <c r="E367" s="131"/>
      <c r="F367" s="31"/>
      <c r="G367" s="128"/>
      <c r="H367" s="31"/>
      <c r="I367" s="2"/>
      <c r="J367" s="31"/>
      <c r="K367" s="31"/>
    </row>
    <row r="368" spans="5:11" ht="15.75">
      <c r="E368" s="131"/>
      <c r="F368" s="31"/>
      <c r="G368" s="128"/>
      <c r="H368" s="31"/>
      <c r="I368" s="2"/>
      <c r="J368" s="31"/>
      <c r="K368" s="31"/>
    </row>
    <row r="369" spans="5:11" ht="15.75">
      <c r="E369" s="131"/>
      <c r="F369" s="31"/>
      <c r="G369" s="128"/>
      <c r="H369" s="31"/>
      <c r="I369" s="2"/>
      <c r="J369" s="31"/>
      <c r="K369" s="31"/>
    </row>
    <row r="370" spans="5:11" ht="15.75">
      <c r="E370" s="131"/>
      <c r="F370" s="31"/>
      <c r="G370" s="128"/>
      <c r="H370" s="31"/>
      <c r="I370" s="2"/>
      <c r="J370" s="31"/>
      <c r="K370" s="31"/>
    </row>
    <row r="371" spans="5:11" ht="15.75">
      <c r="E371" s="131"/>
      <c r="F371" s="31"/>
      <c r="G371" s="128"/>
      <c r="H371" s="31"/>
      <c r="I371" s="2"/>
      <c r="J371" s="31"/>
      <c r="K371" s="31"/>
    </row>
    <row r="372" spans="5:11" ht="15.75">
      <c r="E372" s="131"/>
      <c r="F372" s="31"/>
      <c r="G372" s="128"/>
      <c r="H372" s="31"/>
      <c r="I372" s="2"/>
      <c r="J372" s="31"/>
      <c r="K372" s="31"/>
    </row>
    <row r="373" spans="5:11" ht="15.75">
      <c r="E373" s="131"/>
      <c r="F373" s="31"/>
      <c r="G373" s="128"/>
      <c r="H373" s="31"/>
      <c r="I373" s="2"/>
      <c r="J373" s="31"/>
      <c r="K373" s="31"/>
    </row>
    <row r="374" spans="5:11" ht="15.75">
      <c r="E374" s="131"/>
      <c r="F374" s="31"/>
      <c r="G374" s="128"/>
      <c r="H374" s="31"/>
      <c r="I374" s="2"/>
      <c r="J374" s="31"/>
      <c r="K374" s="31"/>
    </row>
    <row r="375" spans="5:11" ht="15.75">
      <c r="E375" s="131"/>
      <c r="F375" s="31"/>
      <c r="G375" s="128"/>
      <c r="H375" s="31"/>
      <c r="I375" s="2"/>
      <c r="J375" s="31"/>
      <c r="K375" s="31"/>
    </row>
    <row r="376" spans="5:11" ht="15.75">
      <c r="E376" s="131"/>
      <c r="F376" s="31"/>
      <c r="G376" s="128"/>
      <c r="H376" s="31"/>
      <c r="I376" s="2"/>
      <c r="J376" s="31"/>
      <c r="K376" s="31"/>
    </row>
    <row r="377" spans="5:11" ht="15.75">
      <c r="E377" s="131"/>
      <c r="F377" s="31"/>
      <c r="G377" s="128"/>
      <c r="H377" s="31"/>
      <c r="I377" s="2"/>
      <c r="J377" s="31"/>
      <c r="K377" s="31"/>
    </row>
    <row r="378" spans="5:11" ht="15.75">
      <c r="E378" s="131"/>
      <c r="F378" s="31"/>
      <c r="G378" s="128"/>
      <c r="H378" s="31"/>
      <c r="I378" s="2"/>
      <c r="J378" s="31"/>
      <c r="K378" s="31"/>
    </row>
    <row r="379" spans="5:11" ht="15.75">
      <c r="E379" s="131"/>
      <c r="F379" s="31"/>
      <c r="G379" s="128"/>
      <c r="H379" s="31"/>
      <c r="I379" s="2"/>
      <c r="J379" s="31"/>
      <c r="K379" s="31"/>
    </row>
    <row r="380" spans="5:11" ht="15.75">
      <c r="E380" s="131"/>
      <c r="F380" s="31"/>
      <c r="G380" s="128"/>
      <c r="H380" s="31"/>
      <c r="I380" s="2"/>
      <c r="J380" s="31"/>
      <c r="K380" s="31"/>
    </row>
    <row r="381" spans="5:11" ht="15.75">
      <c r="E381" s="131"/>
      <c r="F381" s="31"/>
      <c r="G381" s="128"/>
      <c r="H381" s="31"/>
      <c r="I381" s="2"/>
      <c r="J381" s="31"/>
      <c r="K381" s="31"/>
    </row>
    <row r="382" spans="5:11" ht="15.75">
      <c r="E382" s="131"/>
      <c r="F382" s="31"/>
      <c r="G382" s="128"/>
      <c r="H382" s="31"/>
      <c r="I382" s="2"/>
      <c r="J382" s="31"/>
      <c r="K382" s="31"/>
    </row>
    <row r="383" spans="5:11" ht="15.75">
      <c r="E383" s="131"/>
      <c r="F383" s="31"/>
      <c r="G383" s="128"/>
      <c r="H383" s="31"/>
      <c r="I383" s="2"/>
      <c r="J383" s="31"/>
      <c r="K383" s="31"/>
    </row>
    <row r="384" spans="5:11" ht="15.75">
      <c r="E384" s="131"/>
      <c r="F384" s="31"/>
      <c r="G384" s="128"/>
      <c r="H384" s="31"/>
      <c r="I384" s="2"/>
      <c r="J384" s="31"/>
      <c r="K384" s="31"/>
    </row>
    <row r="385" spans="5:11" ht="15.75">
      <c r="E385" s="131"/>
      <c r="F385" s="31"/>
      <c r="G385" s="128"/>
      <c r="H385" s="31"/>
      <c r="I385" s="2"/>
      <c r="J385" s="31"/>
      <c r="K385" s="31"/>
    </row>
    <row r="386" spans="5:11" ht="15.75">
      <c r="E386" s="131"/>
      <c r="F386" s="31"/>
      <c r="G386" s="128"/>
      <c r="H386" s="31"/>
      <c r="I386" s="2"/>
      <c r="J386" s="31"/>
      <c r="K386" s="31"/>
    </row>
    <row r="387" spans="5:11" ht="15.75">
      <c r="E387" s="131"/>
      <c r="F387" s="31"/>
      <c r="G387" s="128"/>
      <c r="H387" s="31"/>
      <c r="I387" s="2"/>
      <c r="J387" s="31"/>
      <c r="K387" s="31"/>
    </row>
    <row r="388" spans="5:11" ht="15.75">
      <c r="E388" s="131"/>
      <c r="F388" s="31"/>
      <c r="G388" s="128"/>
      <c r="H388" s="31"/>
      <c r="I388" s="2"/>
      <c r="J388" s="31"/>
      <c r="K388" s="31"/>
    </row>
    <row r="389" spans="5:11" ht="15.75">
      <c r="E389" s="131"/>
      <c r="F389" s="31"/>
      <c r="G389" s="128"/>
      <c r="H389" s="31"/>
      <c r="I389" s="2"/>
      <c r="J389" s="31"/>
      <c r="K389" s="31"/>
    </row>
    <row r="390" spans="5:11" ht="15.75">
      <c r="E390" s="131"/>
      <c r="F390" s="31"/>
      <c r="G390" s="128"/>
      <c r="H390" s="31"/>
      <c r="I390" s="2"/>
      <c r="J390" s="31"/>
      <c r="K390" s="31"/>
    </row>
    <row r="391" spans="5:11" ht="15.75">
      <c r="E391" s="131"/>
      <c r="F391" s="31"/>
      <c r="G391" s="128"/>
      <c r="H391" s="31"/>
      <c r="I391" s="2"/>
      <c r="J391" s="31"/>
      <c r="K391" s="31"/>
    </row>
    <row r="392" spans="5:11" ht="15.75">
      <c r="E392" s="131"/>
      <c r="F392" s="31"/>
      <c r="G392" s="128"/>
      <c r="H392" s="31"/>
      <c r="I392" s="2"/>
      <c r="J392" s="31"/>
      <c r="K392" s="31"/>
    </row>
    <row r="393" spans="5:11" ht="15.75">
      <c r="E393" s="131"/>
      <c r="F393" s="31"/>
      <c r="G393" s="128"/>
      <c r="H393" s="31"/>
      <c r="I393" s="2"/>
      <c r="J393" s="31"/>
      <c r="K393" s="31"/>
    </row>
    <row r="394" spans="5:11" ht="15.75">
      <c r="E394" s="131"/>
      <c r="F394" s="31"/>
      <c r="G394" s="128"/>
      <c r="H394" s="31"/>
      <c r="I394" s="2"/>
      <c r="J394" s="31"/>
      <c r="K394" s="31"/>
    </row>
    <row r="395" spans="5:11" ht="15.75">
      <c r="E395" s="131"/>
      <c r="F395" s="31"/>
      <c r="G395" s="128"/>
      <c r="H395" s="31"/>
      <c r="I395" s="2"/>
      <c r="J395" s="31"/>
      <c r="K395" s="31"/>
    </row>
    <row r="396" spans="5:11" ht="15.75">
      <c r="E396" s="131"/>
      <c r="F396" s="31"/>
      <c r="G396" s="128"/>
      <c r="H396" s="31"/>
      <c r="I396" s="2"/>
      <c r="J396" s="31"/>
      <c r="K396" s="31"/>
    </row>
    <row r="397" spans="5:11" ht="15.75">
      <c r="E397" s="131"/>
      <c r="F397" s="31"/>
      <c r="G397" s="128"/>
      <c r="H397" s="31"/>
      <c r="I397" s="2"/>
      <c r="J397" s="31"/>
      <c r="K397" s="31"/>
    </row>
    <row r="398" spans="5:11" ht="15.75">
      <c r="E398" s="131"/>
      <c r="F398" s="31"/>
      <c r="G398" s="128"/>
      <c r="H398" s="31"/>
      <c r="I398" s="2"/>
      <c r="J398" s="31"/>
      <c r="K398" s="31"/>
    </row>
    <row r="399" spans="5:11" ht="15.75">
      <c r="E399" s="131"/>
      <c r="F399" s="31"/>
      <c r="G399" s="128"/>
      <c r="H399" s="31"/>
      <c r="I399" s="2"/>
      <c r="J399" s="31"/>
      <c r="K399" s="31"/>
    </row>
    <row r="400" spans="5:11" ht="15.75">
      <c r="E400" s="131"/>
      <c r="F400" s="31"/>
      <c r="G400" s="128"/>
      <c r="H400" s="31"/>
      <c r="I400" s="2"/>
      <c r="J400" s="31"/>
      <c r="K400" s="31"/>
    </row>
    <row r="401" spans="5:11" ht="15.75">
      <c r="E401" s="131"/>
      <c r="F401" s="31"/>
      <c r="G401" s="128"/>
      <c r="H401" s="31"/>
      <c r="I401" s="2"/>
      <c r="J401" s="31"/>
      <c r="K401" s="31"/>
    </row>
    <row r="402" spans="5:11" ht="15.75">
      <c r="E402" s="131"/>
      <c r="F402" s="31"/>
      <c r="G402" s="128"/>
      <c r="H402" s="31"/>
      <c r="I402" s="2"/>
      <c r="J402" s="31"/>
      <c r="K402" s="31"/>
    </row>
    <row r="403" spans="5:11" ht="15.75">
      <c r="E403" s="131"/>
      <c r="F403" s="31"/>
      <c r="G403" s="128"/>
      <c r="H403" s="31"/>
      <c r="I403" s="2"/>
      <c r="J403" s="31"/>
      <c r="K403" s="31"/>
    </row>
    <row r="404" spans="5:11" ht="15.75">
      <c r="E404" s="131"/>
      <c r="F404" s="31"/>
      <c r="G404" s="128"/>
      <c r="H404" s="31"/>
      <c r="I404" s="2"/>
      <c r="J404" s="31"/>
      <c r="K404" s="31"/>
    </row>
    <row r="405" spans="5:11" ht="15.75">
      <c r="E405" s="131"/>
      <c r="F405" s="31"/>
      <c r="G405" s="128"/>
      <c r="H405" s="31"/>
      <c r="I405" s="2"/>
      <c r="J405" s="31"/>
      <c r="K405" s="31"/>
    </row>
    <row r="406" spans="5:11" ht="15.75">
      <c r="E406" s="131"/>
      <c r="F406" s="31"/>
      <c r="G406" s="128"/>
      <c r="H406" s="31"/>
      <c r="I406" s="2"/>
      <c r="J406" s="31"/>
      <c r="K406" s="31"/>
    </row>
    <row r="407" spans="5:11" ht="15.75">
      <c r="E407" s="131"/>
      <c r="F407" s="31"/>
      <c r="G407" s="128"/>
      <c r="H407" s="31"/>
      <c r="I407" s="2"/>
      <c r="J407" s="31"/>
      <c r="K407" s="31"/>
    </row>
    <row r="408" spans="5:11" ht="15.75">
      <c r="E408" s="131"/>
      <c r="F408" s="31"/>
      <c r="G408" s="128"/>
      <c r="H408" s="31"/>
      <c r="I408" s="2"/>
      <c r="J408" s="31"/>
      <c r="K408" s="31"/>
    </row>
    <row r="409" spans="5:11" ht="15.75">
      <c r="E409" s="131"/>
      <c r="F409" s="31"/>
      <c r="G409" s="128"/>
      <c r="H409" s="31"/>
      <c r="I409" s="2"/>
      <c r="J409" s="31"/>
      <c r="K409" s="31"/>
    </row>
    <row r="410" spans="5:11" ht="15.75">
      <c r="E410" s="131"/>
      <c r="F410" s="31"/>
      <c r="G410" s="128"/>
      <c r="H410" s="31"/>
      <c r="I410" s="2"/>
      <c r="J410" s="31"/>
      <c r="K410" s="31"/>
    </row>
    <row r="411" spans="5:11" ht="15.75">
      <c r="E411" s="131"/>
      <c r="F411" s="31"/>
      <c r="G411" s="128"/>
      <c r="H411" s="31"/>
      <c r="I411" s="2"/>
      <c r="J411" s="31"/>
      <c r="K411" s="31"/>
    </row>
    <row r="412" spans="5:11" ht="15.75">
      <c r="E412" s="131"/>
      <c r="F412" s="31"/>
      <c r="G412" s="128"/>
      <c r="H412" s="31"/>
      <c r="I412" s="2"/>
      <c r="J412" s="31"/>
      <c r="K412" s="31"/>
    </row>
    <row r="413" spans="5:11" ht="15.75">
      <c r="E413" s="131"/>
      <c r="F413" s="31"/>
      <c r="G413" s="128"/>
      <c r="H413" s="31"/>
      <c r="I413" s="2"/>
      <c r="J413" s="31"/>
      <c r="K413" s="31"/>
    </row>
    <row r="414" spans="5:11" ht="15.75">
      <c r="E414" s="131"/>
      <c r="F414" s="31"/>
      <c r="G414" s="128"/>
      <c r="H414" s="31"/>
      <c r="I414" s="2"/>
      <c r="J414" s="31"/>
      <c r="K414" s="31"/>
    </row>
    <row r="415" spans="5:11" ht="15.75">
      <c r="E415" s="131"/>
      <c r="F415" s="31"/>
      <c r="G415" s="128"/>
      <c r="H415" s="31"/>
      <c r="I415" s="2"/>
      <c r="J415" s="31"/>
      <c r="K415" s="31"/>
    </row>
    <row r="416" spans="5:11" ht="15.75">
      <c r="E416" s="131"/>
      <c r="F416" s="31"/>
      <c r="G416" s="128"/>
      <c r="H416" s="31"/>
      <c r="I416" s="2"/>
      <c r="J416" s="31"/>
      <c r="K416" s="31"/>
    </row>
    <row r="417" spans="5:11" ht="15.75">
      <c r="E417" s="131"/>
      <c r="F417" s="31"/>
      <c r="G417" s="128"/>
      <c r="H417" s="31"/>
      <c r="I417" s="2"/>
      <c r="J417" s="31"/>
      <c r="K417" s="31"/>
    </row>
    <row r="418" spans="5:11" ht="15.75">
      <c r="E418" s="131"/>
      <c r="F418" s="31"/>
      <c r="G418" s="128"/>
      <c r="H418" s="31"/>
      <c r="I418" s="2"/>
      <c r="J418" s="31"/>
      <c r="K418" s="31"/>
    </row>
    <row r="419" spans="5:11" ht="15.75">
      <c r="E419" s="131"/>
      <c r="F419" s="31"/>
      <c r="G419" s="128"/>
      <c r="H419" s="31"/>
      <c r="I419" s="2"/>
      <c r="J419" s="31"/>
      <c r="K419" s="31"/>
    </row>
    <row r="420" spans="5:11" ht="15.75">
      <c r="E420" s="131"/>
      <c r="F420" s="31"/>
      <c r="G420" s="128"/>
      <c r="H420" s="31"/>
      <c r="I420" s="2"/>
      <c r="J420" s="31"/>
      <c r="K420" s="31"/>
    </row>
    <row r="421" spans="5:11" ht="15.75">
      <c r="E421" s="131"/>
      <c r="F421" s="31"/>
      <c r="G421" s="128"/>
      <c r="H421" s="31"/>
      <c r="I421" s="2"/>
      <c r="J421" s="31"/>
      <c r="K421" s="31"/>
    </row>
    <row r="422" spans="5:11" ht="15.75">
      <c r="E422" s="131"/>
      <c r="F422" s="31"/>
      <c r="G422" s="128"/>
      <c r="H422" s="31"/>
      <c r="I422" s="2"/>
      <c r="J422" s="31"/>
      <c r="K422" s="31"/>
    </row>
    <row r="423" spans="5:11" ht="15.75">
      <c r="E423" s="131"/>
      <c r="F423" s="31"/>
      <c r="G423" s="128"/>
      <c r="H423" s="31"/>
      <c r="I423" s="2"/>
      <c r="J423" s="31"/>
      <c r="K423" s="31"/>
    </row>
    <row r="424" spans="5:11" ht="15.75">
      <c r="E424" s="131"/>
      <c r="F424" s="31"/>
      <c r="G424" s="128"/>
      <c r="H424" s="31"/>
      <c r="I424" s="2"/>
      <c r="J424" s="31"/>
      <c r="K424" s="31"/>
    </row>
    <row r="425" spans="5:11" ht="15.75">
      <c r="E425" s="131"/>
      <c r="F425" s="31"/>
      <c r="G425" s="128"/>
      <c r="H425" s="31"/>
      <c r="I425" s="2"/>
      <c r="J425" s="31"/>
      <c r="K425" s="31"/>
    </row>
    <row r="426" spans="5:11" ht="15.75">
      <c r="E426" s="131"/>
      <c r="F426" s="31"/>
      <c r="G426" s="128"/>
      <c r="H426" s="31"/>
      <c r="I426" s="2"/>
      <c r="J426" s="31"/>
      <c r="K426" s="31"/>
    </row>
    <row r="427" spans="5:11" ht="15.75">
      <c r="E427" s="131"/>
      <c r="F427" s="31"/>
      <c r="G427" s="128"/>
      <c r="H427" s="31"/>
      <c r="I427" s="2"/>
      <c r="J427" s="31"/>
      <c r="K427" s="31"/>
    </row>
    <row r="428" spans="5:11" ht="15.75">
      <c r="E428" s="131"/>
      <c r="F428" s="31"/>
      <c r="G428" s="128"/>
      <c r="H428" s="31"/>
      <c r="I428" s="2"/>
      <c r="J428" s="31"/>
      <c r="K428" s="31"/>
    </row>
    <row r="429" spans="5:11" ht="15.75">
      <c r="E429" s="131"/>
      <c r="F429" s="31"/>
      <c r="G429" s="128"/>
      <c r="H429" s="31"/>
      <c r="I429" s="2"/>
      <c r="J429" s="31"/>
      <c r="K429" s="31"/>
    </row>
    <row r="430" spans="5:11" ht="15.75">
      <c r="E430" s="131"/>
      <c r="F430" s="31"/>
      <c r="G430" s="128"/>
      <c r="H430" s="31"/>
      <c r="I430" s="2"/>
      <c r="J430" s="31"/>
      <c r="K430" s="31"/>
    </row>
    <row r="431" spans="5:11" ht="15.75">
      <c r="E431" s="131"/>
      <c r="F431" s="31"/>
      <c r="G431" s="128"/>
      <c r="H431" s="31"/>
      <c r="I431" s="2"/>
      <c r="J431" s="31"/>
      <c r="K431" s="31"/>
    </row>
    <row r="432" spans="5:11" ht="15.75">
      <c r="E432" s="131"/>
      <c r="F432" s="31"/>
      <c r="G432" s="128"/>
      <c r="H432" s="31"/>
      <c r="I432" s="2"/>
      <c r="J432" s="31"/>
      <c r="K432" s="31"/>
    </row>
    <row r="433" spans="5:11" ht="15.75">
      <c r="E433" s="131"/>
      <c r="F433" s="31"/>
      <c r="G433" s="128"/>
      <c r="H433" s="31"/>
      <c r="I433" s="2"/>
      <c r="J433" s="31"/>
      <c r="K433" s="31"/>
    </row>
    <row r="434" spans="5:11" ht="15.75">
      <c r="E434" s="131"/>
      <c r="F434" s="31"/>
      <c r="G434" s="128"/>
      <c r="H434" s="31"/>
      <c r="I434" s="2"/>
      <c r="J434" s="31"/>
      <c r="K434" s="31"/>
    </row>
    <row r="435" spans="5:11" ht="15.75">
      <c r="E435" s="131"/>
      <c r="F435" s="31"/>
      <c r="G435" s="128"/>
      <c r="H435" s="31"/>
      <c r="I435" s="2"/>
      <c r="J435" s="31"/>
      <c r="K435" s="31"/>
    </row>
    <row r="436" spans="5:11" ht="15.75">
      <c r="E436" s="131"/>
      <c r="F436" s="31"/>
      <c r="G436" s="128"/>
      <c r="H436" s="31"/>
      <c r="I436" s="2"/>
      <c r="J436" s="31"/>
      <c r="K436" s="31"/>
    </row>
    <row r="437" spans="5:11" ht="15.75">
      <c r="E437" s="131"/>
      <c r="F437" s="31"/>
      <c r="G437" s="128"/>
      <c r="H437" s="31"/>
      <c r="I437" s="2"/>
      <c r="J437" s="31"/>
      <c r="K437" s="31"/>
    </row>
    <row r="438" spans="5:11" ht="15.75">
      <c r="E438" s="131"/>
      <c r="F438" s="31"/>
      <c r="G438" s="128"/>
      <c r="H438" s="31"/>
      <c r="I438" s="2"/>
      <c r="J438" s="31"/>
      <c r="K438" s="31"/>
    </row>
    <row r="439" spans="5:11" ht="15.75">
      <c r="E439" s="131"/>
      <c r="F439" s="31"/>
      <c r="G439" s="128"/>
      <c r="H439" s="31"/>
      <c r="I439" s="2"/>
      <c r="J439" s="31"/>
      <c r="K439" s="31"/>
    </row>
    <row r="440" spans="5:11" ht="15.75">
      <c r="E440" s="131"/>
      <c r="F440" s="31"/>
      <c r="G440" s="128"/>
      <c r="H440" s="31"/>
      <c r="I440" s="2"/>
      <c r="J440" s="31"/>
      <c r="K440" s="31"/>
    </row>
    <row r="441" spans="5:11" ht="15.75">
      <c r="E441" s="131"/>
      <c r="F441" s="31"/>
      <c r="G441" s="128"/>
      <c r="H441" s="31"/>
      <c r="I441" s="2"/>
      <c r="J441" s="31"/>
      <c r="K441" s="31"/>
    </row>
    <row r="442" spans="5:11" ht="15.75">
      <c r="E442" s="131"/>
      <c r="F442" s="31"/>
      <c r="G442" s="128"/>
      <c r="H442" s="31"/>
      <c r="I442" s="2"/>
      <c r="J442" s="31"/>
      <c r="K442" s="31"/>
    </row>
    <row r="443" spans="5:11" ht="15.75">
      <c r="E443" s="131"/>
      <c r="F443" s="31"/>
      <c r="G443" s="128"/>
      <c r="H443" s="31"/>
      <c r="I443" s="2"/>
      <c r="J443" s="31"/>
      <c r="K443" s="31"/>
    </row>
    <row r="444" spans="5:11" ht="15.75">
      <c r="E444" s="131"/>
      <c r="F444" s="31"/>
      <c r="G444" s="128"/>
      <c r="H444" s="31"/>
      <c r="I444" s="2"/>
      <c r="J444" s="31"/>
      <c r="K444" s="31"/>
    </row>
    <row r="445" spans="5:11" ht="15.75">
      <c r="E445" s="131"/>
      <c r="F445" s="31"/>
      <c r="G445" s="128"/>
      <c r="H445" s="31"/>
      <c r="I445" s="2"/>
      <c r="J445" s="31"/>
      <c r="K445" s="31"/>
    </row>
    <row r="446" spans="5:11" ht="15.75">
      <c r="E446" s="131"/>
      <c r="F446" s="31"/>
      <c r="G446" s="128"/>
      <c r="H446" s="31"/>
      <c r="I446" s="2"/>
      <c r="J446" s="31"/>
      <c r="K446" s="31"/>
    </row>
    <row r="447" spans="5:11" ht="15.75">
      <c r="E447" s="131"/>
      <c r="F447" s="31"/>
      <c r="G447" s="128"/>
      <c r="H447" s="31"/>
      <c r="I447" s="2"/>
      <c r="J447" s="31"/>
      <c r="K447" s="31"/>
    </row>
    <row r="448" spans="5:11" ht="15.75">
      <c r="E448" s="131"/>
      <c r="F448" s="31"/>
      <c r="G448" s="128"/>
      <c r="H448" s="31"/>
      <c r="I448" s="2"/>
      <c r="J448" s="31"/>
      <c r="K448" s="31"/>
    </row>
    <row r="449" spans="5:11" ht="15.75">
      <c r="E449" s="131"/>
      <c r="F449" s="31"/>
      <c r="G449" s="128"/>
      <c r="H449" s="31"/>
      <c r="I449" s="2"/>
      <c r="J449" s="31"/>
      <c r="K449" s="31"/>
    </row>
    <row r="450" spans="5:11" ht="15.75">
      <c r="E450" s="131"/>
      <c r="F450" s="31"/>
      <c r="G450" s="128"/>
      <c r="H450" s="31"/>
      <c r="I450" s="2"/>
      <c r="J450" s="31"/>
      <c r="K450" s="31"/>
    </row>
    <row r="451" spans="5:11" ht="15.75">
      <c r="E451" s="131"/>
      <c r="F451" s="31"/>
      <c r="G451" s="128"/>
      <c r="H451" s="31"/>
      <c r="I451" s="2"/>
      <c r="J451" s="31"/>
      <c r="K451" s="31"/>
    </row>
    <row r="452" spans="5:11" ht="15.75">
      <c r="E452" s="131"/>
      <c r="F452" s="31"/>
      <c r="G452" s="128"/>
      <c r="H452" s="31"/>
      <c r="I452" s="2"/>
      <c r="J452" s="31"/>
      <c r="K452" s="31"/>
    </row>
    <row r="453" spans="5:11" ht="15.75">
      <c r="E453" s="131"/>
      <c r="F453" s="31"/>
      <c r="G453" s="128"/>
      <c r="H453" s="31"/>
      <c r="I453" s="2"/>
      <c r="J453" s="31"/>
      <c r="K453" s="31"/>
    </row>
    <row r="454" spans="5:11" ht="15.75">
      <c r="E454" s="131"/>
      <c r="F454" s="31"/>
      <c r="G454" s="128"/>
      <c r="H454" s="31"/>
      <c r="I454" s="2"/>
      <c r="J454" s="31"/>
      <c r="K454" s="31"/>
    </row>
    <row r="455" spans="5:11" ht="15.75">
      <c r="E455" s="131"/>
      <c r="F455" s="31"/>
      <c r="G455" s="128"/>
      <c r="H455" s="31"/>
      <c r="I455" s="2"/>
      <c r="J455" s="31"/>
      <c r="K455" s="31"/>
    </row>
    <row r="456" spans="5:11" ht="15.75">
      <c r="E456" s="131"/>
      <c r="F456" s="31"/>
      <c r="G456" s="128"/>
      <c r="H456" s="31"/>
      <c r="I456" s="2"/>
      <c r="J456" s="31"/>
      <c r="K456" s="31"/>
    </row>
    <row r="457" spans="5:11" ht="15.75">
      <c r="E457" s="131"/>
      <c r="F457" s="31"/>
      <c r="G457" s="128"/>
      <c r="H457" s="31"/>
      <c r="I457" s="2"/>
      <c r="J457" s="31"/>
      <c r="K457" s="31"/>
    </row>
    <row r="458" spans="5:11" ht="15.75">
      <c r="E458" s="131"/>
      <c r="F458" s="31"/>
      <c r="G458" s="128"/>
      <c r="H458" s="31"/>
      <c r="I458" s="2"/>
      <c r="J458" s="31"/>
      <c r="K458" s="31"/>
    </row>
    <row r="459" spans="5:11" ht="15.75">
      <c r="E459" s="131"/>
      <c r="F459" s="31"/>
      <c r="G459" s="128"/>
      <c r="H459" s="31"/>
      <c r="I459" s="2"/>
      <c r="J459" s="31"/>
      <c r="K459" s="31"/>
    </row>
    <row r="460" spans="5:11" ht="15.75">
      <c r="E460" s="131"/>
      <c r="F460" s="31"/>
      <c r="G460" s="128"/>
      <c r="H460" s="31"/>
      <c r="I460" s="2"/>
      <c r="J460" s="31"/>
      <c r="K460" s="31"/>
    </row>
    <row r="461" spans="5:11" ht="15.75">
      <c r="E461" s="131"/>
      <c r="F461" s="31"/>
      <c r="G461" s="128"/>
      <c r="H461" s="31"/>
      <c r="I461" s="2"/>
      <c r="J461" s="31"/>
      <c r="K461" s="31"/>
    </row>
    <row r="462" spans="5:11" ht="15.75">
      <c r="E462" s="131"/>
      <c r="F462" s="31"/>
      <c r="G462" s="128"/>
      <c r="H462" s="31"/>
      <c r="I462" s="2"/>
      <c r="J462" s="31"/>
      <c r="K462" s="31"/>
    </row>
    <row r="463" spans="5:11" ht="15.75">
      <c r="E463" s="131"/>
      <c r="F463" s="31"/>
      <c r="G463" s="128"/>
      <c r="H463" s="31"/>
      <c r="I463" s="2"/>
      <c r="J463" s="31"/>
      <c r="K463" s="31"/>
    </row>
    <row r="464" spans="5:11" ht="15.75">
      <c r="E464" s="131"/>
      <c r="F464" s="31"/>
      <c r="G464" s="128"/>
      <c r="H464" s="31"/>
      <c r="I464" s="2"/>
      <c r="J464" s="31"/>
      <c r="K464" s="31"/>
    </row>
    <row r="465" spans="5:11" ht="15.75">
      <c r="E465" s="131"/>
      <c r="F465" s="31"/>
      <c r="G465" s="128"/>
      <c r="H465" s="31"/>
      <c r="I465" s="2"/>
      <c r="J465" s="31"/>
      <c r="K465" s="31"/>
    </row>
    <row r="466" spans="5:11" ht="15.75">
      <c r="E466" s="131"/>
      <c r="F466" s="31"/>
      <c r="G466" s="128"/>
      <c r="H466" s="31"/>
      <c r="I466" s="2"/>
      <c r="J466" s="31"/>
      <c r="K466" s="31"/>
    </row>
    <row r="467" spans="5:11" ht="15.75">
      <c r="E467" s="131"/>
      <c r="F467" s="31"/>
      <c r="G467" s="128"/>
      <c r="H467" s="31"/>
      <c r="I467" s="2"/>
      <c r="J467" s="31"/>
      <c r="K467" s="31"/>
    </row>
    <row r="468" spans="5:11" ht="15.75">
      <c r="E468" s="131"/>
      <c r="F468" s="31"/>
      <c r="G468" s="128"/>
      <c r="H468" s="31"/>
      <c r="I468" s="2"/>
      <c r="J468" s="31"/>
      <c r="K468" s="31"/>
    </row>
    <row r="469" spans="5:11" ht="15.75">
      <c r="E469" s="131"/>
      <c r="F469" s="31"/>
      <c r="G469" s="128"/>
      <c r="H469" s="31"/>
      <c r="I469" s="2"/>
      <c r="J469" s="31"/>
      <c r="K469" s="31"/>
    </row>
    <row r="470" spans="5:11" ht="15.75">
      <c r="E470" s="131"/>
      <c r="F470" s="31"/>
      <c r="G470" s="128"/>
      <c r="H470" s="31"/>
      <c r="I470" s="2"/>
      <c r="J470" s="31"/>
      <c r="K470" s="31"/>
    </row>
    <row r="471" spans="5:11" ht="15.75">
      <c r="E471" s="131"/>
      <c r="F471" s="31"/>
      <c r="G471" s="128"/>
      <c r="H471" s="31"/>
      <c r="I471" s="2"/>
      <c r="J471" s="31"/>
      <c r="K471" s="31"/>
    </row>
    <row r="472" spans="5:11" ht="15.75">
      <c r="E472" s="131"/>
      <c r="F472" s="31"/>
      <c r="G472" s="128"/>
      <c r="H472" s="31"/>
      <c r="I472" s="2"/>
      <c r="J472" s="31"/>
      <c r="K472" s="31"/>
    </row>
    <row r="473" spans="5:11" ht="15.75">
      <c r="E473" s="131"/>
      <c r="F473" s="31"/>
      <c r="G473" s="128"/>
      <c r="H473" s="31"/>
      <c r="I473" s="2"/>
      <c r="J473" s="31"/>
      <c r="K473" s="31"/>
    </row>
    <row r="474" spans="5:11" ht="15.75">
      <c r="E474" s="131"/>
      <c r="F474" s="31"/>
      <c r="G474" s="128"/>
      <c r="H474" s="31"/>
      <c r="I474" s="2"/>
      <c r="J474" s="31"/>
      <c r="K474" s="31"/>
    </row>
    <row r="475" spans="5:11" ht="15.75">
      <c r="E475" s="131"/>
      <c r="F475" s="31"/>
      <c r="G475" s="128"/>
      <c r="H475" s="31"/>
      <c r="I475" s="2"/>
      <c r="J475" s="31"/>
      <c r="K475" s="31"/>
    </row>
    <row r="476" spans="5:11" ht="15.75">
      <c r="E476" s="131"/>
      <c r="F476" s="31"/>
      <c r="G476" s="128"/>
      <c r="H476" s="31"/>
      <c r="I476" s="2"/>
      <c r="J476" s="31"/>
      <c r="K476" s="31"/>
    </row>
    <row r="477" spans="5:11" ht="15.75">
      <c r="E477" s="131"/>
      <c r="F477" s="31"/>
      <c r="G477" s="128"/>
      <c r="H477" s="31"/>
      <c r="I477" s="2"/>
      <c r="J477" s="31"/>
      <c r="K477" s="31"/>
    </row>
    <row r="478" spans="5:11" ht="15.75">
      <c r="E478" s="131"/>
      <c r="F478" s="31"/>
      <c r="G478" s="128"/>
      <c r="H478" s="31"/>
      <c r="I478" s="2"/>
      <c r="J478" s="31"/>
      <c r="K478" s="31"/>
    </row>
    <row r="479" spans="5:11" ht="15.75">
      <c r="E479" s="131"/>
      <c r="F479" s="31"/>
      <c r="G479" s="128"/>
      <c r="H479" s="31"/>
      <c r="I479" s="2"/>
      <c r="J479" s="31"/>
      <c r="K479" s="31"/>
    </row>
    <row r="480" spans="5:11" ht="15.75">
      <c r="E480" s="131"/>
      <c r="F480" s="31"/>
      <c r="G480" s="128"/>
      <c r="H480" s="31"/>
      <c r="I480" s="2"/>
      <c r="J480" s="31"/>
      <c r="K480" s="31"/>
    </row>
    <row r="481" spans="5:11" ht="15.75">
      <c r="E481" s="131"/>
      <c r="F481" s="31"/>
      <c r="G481" s="128"/>
      <c r="H481" s="31"/>
      <c r="I481" s="2"/>
      <c r="J481" s="31"/>
      <c r="K481" s="31"/>
    </row>
    <row r="482" spans="5:11" ht="15.75">
      <c r="E482" s="131"/>
      <c r="F482" s="31"/>
      <c r="G482" s="128"/>
      <c r="H482" s="31"/>
      <c r="I482" s="2"/>
      <c r="J482" s="31"/>
      <c r="K482" s="31"/>
    </row>
    <row r="483" spans="5:11" ht="15.75">
      <c r="E483" s="131"/>
      <c r="F483" s="31"/>
      <c r="G483" s="128"/>
      <c r="H483" s="31"/>
      <c r="I483" s="2"/>
      <c r="J483" s="31"/>
      <c r="K483" s="31"/>
    </row>
    <row r="484" spans="5:11" ht="15.75">
      <c r="E484" s="131"/>
      <c r="F484" s="31"/>
      <c r="G484" s="128"/>
      <c r="H484" s="31"/>
      <c r="I484" s="2"/>
      <c r="J484" s="31"/>
      <c r="K484" s="31"/>
    </row>
    <row r="485" spans="5:11" ht="15.75">
      <c r="E485" s="131"/>
      <c r="F485" s="31"/>
      <c r="G485" s="128"/>
      <c r="H485" s="31"/>
      <c r="I485" s="2"/>
      <c r="J485" s="31"/>
      <c r="K485" s="31"/>
    </row>
    <row r="486" spans="5:11" ht="15.75">
      <c r="E486" s="131"/>
      <c r="F486" s="31"/>
      <c r="G486" s="128"/>
      <c r="H486" s="31"/>
      <c r="I486" s="2"/>
      <c r="J486" s="31"/>
      <c r="K486" s="31"/>
    </row>
    <row r="487" spans="5:11" ht="15.75">
      <c r="E487" s="131"/>
      <c r="F487" s="31"/>
      <c r="G487" s="128"/>
      <c r="H487" s="31"/>
      <c r="I487" s="2"/>
      <c r="J487" s="31"/>
      <c r="K487" s="31"/>
    </row>
    <row r="488" spans="5:11" ht="15.75">
      <c r="E488" s="131"/>
      <c r="F488" s="31"/>
      <c r="G488" s="128"/>
      <c r="H488" s="31"/>
      <c r="I488" s="2"/>
      <c r="J488" s="31"/>
      <c r="K488" s="31"/>
    </row>
    <row r="489" spans="5:11" ht="15.75">
      <c r="E489" s="131"/>
      <c r="F489" s="31"/>
      <c r="G489" s="128"/>
      <c r="H489" s="31"/>
      <c r="I489" s="2"/>
      <c r="J489" s="31"/>
      <c r="K489" s="31"/>
    </row>
    <row r="490" spans="5:11" ht="15.75">
      <c r="E490" s="131"/>
      <c r="F490" s="31"/>
      <c r="G490" s="128"/>
      <c r="H490" s="31"/>
      <c r="I490" s="2"/>
      <c r="J490" s="31"/>
      <c r="K490" s="31"/>
    </row>
    <row r="491" spans="5:11" ht="15.75">
      <c r="E491" s="131"/>
      <c r="F491" s="31"/>
      <c r="G491" s="128"/>
      <c r="H491" s="31"/>
      <c r="I491" s="2"/>
      <c r="J491" s="31"/>
      <c r="K491" s="31"/>
    </row>
    <row r="492" spans="5:11" ht="15.75">
      <c r="E492" s="131"/>
      <c r="F492" s="31"/>
      <c r="G492" s="128"/>
      <c r="H492" s="31"/>
      <c r="I492" s="2"/>
      <c r="J492" s="31"/>
      <c r="K492" s="31"/>
    </row>
    <row r="493" spans="5:11" ht="15.75">
      <c r="E493" s="131"/>
      <c r="F493" s="31"/>
      <c r="G493" s="128"/>
      <c r="H493" s="31"/>
      <c r="I493" s="2"/>
      <c r="J493" s="31"/>
      <c r="K493" s="31"/>
    </row>
    <row r="494" spans="5:11" ht="15.75">
      <c r="E494" s="131"/>
      <c r="F494" s="31"/>
      <c r="G494" s="128"/>
      <c r="H494" s="31"/>
      <c r="I494" s="2"/>
      <c r="J494" s="31"/>
      <c r="K494" s="31"/>
    </row>
    <row r="495" spans="5:11" ht="15.75">
      <c r="E495" s="131"/>
      <c r="F495" s="31"/>
      <c r="G495" s="128"/>
      <c r="H495" s="31"/>
      <c r="I495" s="2"/>
      <c r="J495" s="31"/>
      <c r="K495" s="31"/>
    </row>
    <row r="496" spans="5:11" ht="15.75">
      <c r="E496" s="131"/>
      <c r="F496" s="31"/>
      <c r="G496" s="128"/>
      <c r="H496" s="31"/>
      <c r="I496" s="2"/>
      <c r="J496" s="31"/>
      <c r="K496" s="31"/>
    </row>
    <row r="497" spans="5:11" ht="15.75">
      <c r="E497" s="131"/>
      <c r="F497" s="31"/>
      <c r="G497" s="128"/>
      <c r="H497" s="31"/>
      <c r="I497" s="2"/>
      <c r="J497" s="31"/>
      <c r="K497" s="31"/>
    </row>
    <row r="498" spans="5:11" ht="15.75">
      <c r="E498" s="131"/>
      <c r="F498" s="31"/>
      <c r="G498" s="128"/>
      <c r="H498" s="31"/>
      <c r="I498" s="2"/>
      <c r="J498" s="31"/>
      <c r="K498" s="31"/>
    </row>
    <row r="499" spans="5:11" ht="15.75">
      <c r="E499" s="131"/>
      <c r="F499" s="31"/>
      <c r="G499" s="128"/>
      <c r="H499" s="31"/>
      <c r="I499" s="2"/>
      <c r="J499" s="31"/>
      <c r="K499" s="31"/>
    </row>
    <row r="500" spans="5:11" ht="15.75">
      <c r="E500" s="131"/>
      <c r="F500" s="31"/>
      <c r="G500" s="128"/>
      <c r="H500" s="31"/>
      <c r="I500" s="2"/>
      <c r="J500" s="31"/>
      <c r="K500" s="31"/>
    </row>
    <row r="501" spans="5:11" ht="15.75">
      <c r="E501" s="131"/>
      <c r="F501" s="31"/>
      <c r="G501" s="128"/>
      <c r="H501" s="31"/>
      <c r="I501" s="2"/>
      <c r="J501" s="31"/>
      <c r="K501" s="31"/>
    </row>
    <row r="502" spans="5:11" ht="15.75">
      <c r="E502" s="131"/>
      <c r="F502" s="31"/>
      <c r="G502" s="128"/>
      <c r="H502" s="31"/>
      <c r="I502" s="2"/>
      <c r="J502" s="31"/>
      <c r="K502" s="31"/>
    </row>
    <row r="503" spans="5:11" ht="15.75">
      <c r="E503" s="131"/>
      <c r="F503" s="31"/>
      <c r="G503" s="128"/>
      <c r="H503" s="31"/>
      <c r="I503" s="2"/>
      <c r="J503" s="31"/>
      <c r="K503" s="31"/>
    </row>
    <row r="504" spans="5:11" ht="15.75">
      <c r="E504" s="131"/>
      <c r="F504" s="31"/>
      <c r="G504" s="128"/>
      <c r="H504" s="31"/>
      <c r="I504" s="2"/>
      <c r="J504" s="31"/>
      <c r="K504" s="31"/>
    </row>
    <row r="505" spans="5:11" ht="15.75">
      <c r="E505" s="131"/>
      <c r="F505" s="31"/>
      <c r="G505" s="128"/>
      <c r="H505" s="31"/>
      <c r="I505" s="2"/>
      <c r="J505" s="31"/>
      <c r="K505" s="31"/>
    </row>
    <row r="506" spans="5:11" ht="15.75">
      <c r="E506" s="131"/>
      <c r="F506" s="31"/>
      <c r="G506" s="128"/>
      <c r="H506" s="31"/>
      <c r="I506" s="2"/>
      <c r="J506" s="31"/>
      <c r="K506" s="31"/>
    </row>
    <row r="507" spans="5:11" ht="15.75">
      <c r="E507" s="131"/>
      <c r="F507" s="31"/>
      <c r="G507" s="128"/>
      <c r="H507" s="31"/>
      <c r="I507" s="2"/>
      <c r="J507" s="31"/>
      <c r="K507" s="31"/>
    </row>
    <row r="508" spans="5:11" ht="15.75">
      <c r="E508" s="131"/>
      <c r="F508" s="31"/>
      <c r="G508" s="128"/>
      <c r="H508" s="31"/>
      <c r="I508" s="2"/>
      <c r="J508" s="31"/>
      <c r="K508" s="31"/>
    </row>
    <row r="509" spans="5:11" ht="15.75">
      <c r="E509" s="131"/>
      <c r="F509" s="31"/>
      <c r="G509" s="128"/>
      <c r="H509" s="31"/>
      <c r="I509" s="2"/>
      <c r="J509" s="31"/>
      <c r="K509" s="31"/>
    </row>
    <row r="510" spans="5:11" ht="15.75">
      <c r="E510" s="131"/>
      <c r="F510" s="31"/>
      <c r="G510" s="128"/>
      <c r="H510" s="31"/>
      <c r="I510" s="2"/>
      <c r="J510" s="31"/>
      <c r="K510" s="31"/>
    </row>
    <row r="511" spans="5:11" ht="15.75">
      <c r="E511" s="131"/>
      <c r="F511" s="31"/>
      <c r="G511" s="128"/>
      <c r="H511" s="31"/>
      <c r="I511" s="2"/>
      <c r="J511" s="31"/>
      <c r="K511" s="31"/>
    </row>
    <row r="512" spans="5:11" ht="15.75">
      <c r="E512" s="131"/>
      <c r="F512" s="31"/>
      <c r="G512" s="128"/>
      <c r="H512" s="31"/>
      <c r="I512" s="2"/>
      <c r="J512" s="31"/>
      <c r="K512" s="31"/>
    </row>
    <row r="513" spans="5:11" ht="15.75">
      <c r="E513" s="131"/>
      <c r="F513" s="31"/>
      <c r="G513" s="128"/>
      <c r="H513" s="31"/>
      <c r="I513" s="2"/>
      <c r="J513" s="31"/>
      <c r="K513" s="31"/>
    </row>
    <row r="514" spans="5:11" ht="15.75">
      <c r="E514" s="131"/>
      <c r="F514" s="31"/>
      <c r="G514" s="128"/>
      <c r="H514" s="31"/>
      <c r="I514" s="2"/>
      <c r="J514" s="31"/>
      <c r="K514" s="31"/>
    </row>
    <row r="515" spans="5:11" ht="15.75">
      <c r="E515" s="131"/>
      <c r="F515" s="31"/>
      <c r="G515" s="128"/>
      <c r="H515" s="31"/>
      <c r="I515" s="2"/>
      <c r="J515" s="31"/>
      <c r="K515" s="31"/>
    </row>
    <row r="516" spans="5:11" ht="15.75">
      <c r="E516" s="131"/>
      <c r="F516" s="31"/>
      <c r="G516" s="128"/>
      <c r="H516" s="31"/>
      <c r="I516" s="2"/>
      <c r="J516" s="31"/>
      <c r="K516" s="31"/>
    </row>
    <row r="517" spans="5:11" ht="15.75">
      <c r="E517" s="131"/>
      <c r="F517" s="31"/>
      <c r="G517" s="128"/>
      <c r="H517" s="31"/>
      <c r="I517" s="2"/>
      <c r="J517" s="31"/>
      <c r="K517" s="31"/>
    </row>
    <row r="518" spans="5:11" ht="15.75">
      <c r="E518" s="131"/>
      <c r="F518" s="31"/>
      <c r="G518" s="128"/>
      <c r="H518" s="31"/>
      <c r="I518" s="2"/>
      <c r="J518" s="31"/>
      <c r="K518" s="31"/>
    </row>
    <row r="519" spans="5:11" ht="15.75">
      <c r="E519" s="131"/>
      <c r="F519" s="31"/>
      <c r="G519" s="128"/>
      <c r="H519" s="31"/>
      <c r="I519" s="2"/>
      <c r="J519" s="31"/>
      <c r="K519" s="31"/>
    </row>
    <row r="520" spans="5:11" ht="15.75">
      <c r="E520" s="131"/>
      <c r="F520" s="31"/>
      <c r="G520" s="128"/>
      <c r="H520" s="31"/>
      <c r="I520" s="2"/>
      <c r="J520" s="31"/>
      <c r="K520" s="31"/>
    </row>
    <row r="521" spans="5:11" ht="15.75">
      <c r="E521" s="131"/>
      <c r="F521" s="31"/>
      <c r="G521" s="128"/>
      <c r="H521" s="31"/>
      <c r="I521" s="2"/>
      <c r="J521" s="31"/>
      <c r="K521" s="31"/>
    </row>
    <row r="522" spans="5:11" ht="15.75">
      <c r="E522" s="131"/>
      <c r="F522" s="31"/>
      <c r="G522" s="128"/>
      <c r="H522" s="31"/>
      <c r="I522" s="2"/>
      <c r="J522" s="31"/>
      <c r="K522" s="31"/>
    </row>
    <row r="523" spans="5:11" ht="15.75">
      <c r="E523" s="131"/>
      <c r="F523" s="31"/>
      <c r="G523" s="128"/>
      <c r="H523" s="31"/>
      <c r="I523" s="2"/>
      <c r="J523" s="31"/>
      <c r="K523" s="31"/>
    </row>
    <row r="524" spans="5:11" ht="15.75">
      <c r="E524" s="131"/>
      <c r="F524" s="31"/>
      <c r="G524" s="128"/>
      <c r="H524" s="31"/>
      <c r="I524" s="2"/>
      <c r="J524" s="31"/>
      <c r="K524" s="31"/>
    </row>
    <row r="525" spans="5:11" ht="15.75">
      <c r="E525" s="131"/>
      <c r="F525" s="31"/>
      <c r="G525" s="128"/>
      <c r="H525" s="31"/>
      <c r="I525" s="2"/>
      <c r="J525" s="31"/>
      <c r="K525" s="31"/>
    </row>
    <row r="526" spans="5:11" ht="15.75">
      <c r="E526" s="131"/>
      <c r="F526" s="31"/>
      <c r="G526" s="128"/>
      <c r="H526" s="31"/>
      <c r="I526" s="2"/>
      <c r="J526" s="31"/>
      <c r="K526" s="31"/>
    </row>
    <row r="527" spans="5:11" ht="15.75">
      <c r="E527" s="131"/>
      <c r="F527" s="31"/>
      <c r="G527" s="128"/>
      <c r="H527" s="31"/>
      <c r="I527" s="2"/>
      <c r="J527" s="31"/>
      <c r="K527" s="31"/>
    </row>
    <row r="528" spans="5:11" ht="15.75">
      <c r="E528" s="131"/>
      <c r="F528" s="31"/>
      <c r="G528" s="128"/>
      <c r="H528" s="31"/>
      <c r="I528" s="2"/>
      <c r="J528" s="31"/>
      <c r="K528" s="31"/>
    </row>
    <row r="529" spans="5:11" ht="15.75">
      <c r="E529" s="131"/>
      <c r="F529" s="31"/>
      <c r="G529" s="128"/>
      <c r="H529" s="31"/>
      <c r="I529" s="2"/>
      <c r="J529" s="31"/>
      <c r="K529" s="31"/>
    </row>
    <row r="530" spans="5:11" ht="15.75">
      <c r="E530" s="131"/>
      <c r="F530" s="31"/>
      <c r="G530" s="128"/>
      <c r="H530" s="31"/>
      <c r="I530" s="2"/>
      <c r="J530" s="31"/>
      <c r="K530" s="31"/>
    </row>
    <row r="531" spans="5:11" ht="15.75">
      <c r="E531" s="131"/>
      <c r="F531" s="31"/>
      <c r="G531" s="128"/>
      <c r="H531" s="31"/>
      <c r="I531" s="2"/>
      <c r="J531" s="31"/>
      <c r="K531" s="31"/>
    </row>
    <row r="532" spans="5:11" ht="15.75">
      <c r="E532" s="131"/>
      <c r="F532" s="31"/>
      <c r="G532" s="128"/>
      <c r="H532" s="31"/>
      <c r="I532" s="2"/>
      <c r="J532" s="31"/>
      <c r="K532" s="31"/>
    </row>
    <row r="533" spans="5:11" ht="15.75">
      <c r="E533" s="131"/>
      <c r="F533" s="31"/>
      <c r="G533" s="128"/>
      <c r="H533" s="31"/>
      <c r="I533" s="2"/>
      <c r="J533" s="31"/>
      <c r="K533" s="31"/>
    </row>
    <row r="534" spans="5:11" ht="15.75">
      <c r="E534" s="131"/>
      <c r="F534" s="31"/>
      <c r="G534" s="128"/>
      <c r="H534" s="31"/>
      <c r="I534" s="2"/>
      <c r="J534" s="31"/>
      <c r="K534" s="31"/>
    </row>
    <row r="535" spans="5:11" ht="15.75">
      <c r="E535" s="131"/>
      <c r="F535" s="31"/>
      <c r="G535" s="128"/>
      <c r="H535" s="31"/>
      <c r="I535" s="2"/>
      <c r="J535" s="31"/>
      <c r="K535" s="31"/>
    </row>
    <row r="536" spans="5:11" ht="15.75">
      <c r="E536" s="131"/>
      <c r="F536" s="31"/>
      <c r="G536" s="128"/>
      <c r="H536" s="31"/>
      <c r="I536" s="2"/>
      <c r="J536" s="31"/>
      <c r="K536" s="31"/>
    </row>
    <row r="537" spans="5:11" ht="15.75">
      <c r="E537" s="131"/>
      <c r="F537" s="31"/>
      <c r="G537" s="128"/>
      <c r="H537" s="31"/>
      <c r="I537" s="2"/>
      <c r="J537" s="31"/>
      <c r="K537" s="31"/>
    </row>
    <row r="538" spans="5:11" ht="15.75">
      <c r="E538" s="131"/>
      <c r="F538" s="31"/>
      <c r="G538" s="128"/>
      <c r="H538" s="31"/>
      <c r="I538" s="2"/>
      <c r="J538" s="31"/>
      <c r="K538" s="31"/>
    </row>
    <row r="539" spans="5:11" ht="15.75">
      <c r="E539" s="131"/>
      <c r="F539" s="31"/>
      <c r="G539" s="128"/>
      <c r="H539" s="31"/>
      <c r="I539" s="2"/>
      <c r="J539" s="31"/>
      <c r="K539" s="31"/>
    </row>
    <row r="540" spans="5:11" ht="15.75">
      <c r="E540" s="131"/>
      <c r="F540" s="31"/>
      <c r="G540" s="128"/>
      <c r="H540" s="31"/>
      <c r="I540" s="2"/>
      <c r="J540" s="31"/>
      <c r="K540" s="31"/>
    </row>
    <row r="541" spans="5:11" ht="15.75">
      <c r="E541" s="131"/>
      <c r="F541" s="31"/>
      <c r="G541" s="128"/>
      <c r="H541" s="31"/>
      <c r="I541" s="2"/>
      <c r="J541" s="31"/>
      <c r="K541" s="31"/>
    </row>
    <row r="542" spans="5:11" ht="15.75">
      <c r="E542" s="131"/>
      <c r="F542" s="31"/>
      <c r="G542" s="128"/>
      <c r="H542" s="31"/>
      <c r="I542" s="2"/>
      <c r="J542" s="31"/>
      <c r="K542" s="31"/>
    </row>
    <row r="543" spans="5:11" ht="15.75">
      <c r="E543" s="131"/>
      <c r="F543" s="31"/>
      <c r="G543" s="128"/>
      <c r="H543" s="31"/>
      <c r="I543" s="2"/>
      <c r="J543" s="31"/>
      <c r="K543" s="31"/>
    </row>
    <row r="544" spans="5:11" ht="15.75">
      <c r="E544" s="131"/>
      <c r="F544" s="31"/>
      <c r="G544" s="128"/>
      <c r="H544" s="31"/>
      <c r="I544" s="2"/>
      <c r="J544" s="31"/>
      <c r="K544" s="31"/>
    </row>
    <row r="545" spans="5:11" ht="15.75">
      <c r="E545" s="131"/>
      <c r="F545" s="31"/>
      <c r="G545" s="128"/>
      <c r="H545" s="31"/>
      <c r="I545" s="2"/>
      <c r="J545" s="31"/>
      <c r="K545" s="31"/>
    </row>
    <row r="546" spans="5:11" ht="15.75">
      <c r="E546" s="131"/>
      <c r="F546" s="31"/>
      <c r="G546" s="128"/>
      <c r="H546" s="31"/>
      <c r="I546" s="2"/>
      <c r="J546" s="31"/>
      <c r="K546" s="31"/>
    </row>
    <row r="547" spans="5:11" ht="15.75">
      <c r="E547" s="131"/>
      <c r="F547" s="31"/>
      <c r="G547" s="128"/>
      <c r="H547" s="31"/>
      <c r="I547" s="2"/>
      <c r="J547" s="31"/>
      <c r="K547" s="31"/>
    </row>
    <row r="548" spans="5:11" ht="15.75">
      <c r="E548" s="131"/>
      <c r="F548" s="31"/>
      <c r="G548" s="128"/>
      <c r="H548" s="31"/>
      <c r="I548" s="2"/>
      <c r="J548" s="31"/>
      <c r="K548" s="31"/>
    </row>
    <row r="549" spans="5:11" ht="15.75">
      <c r="E549" s="131"/>
      <c r="F549" s="31"/>
      <c r="G549" s="128"/>
      <c r="H549" s="31"/>
      <c r="I549" s="2"/>
      <c r="J549" s="31"/>
      <c r="K549" s="31"/>
    </row>
    <row r="550" spans="5:11" ht="15.75">
      <c r="E550" s="131"/>
      <c r="F550" s="31"/>
      <c r="G550" s="128"/>
      <c r="H550" s="31"/>
      <c r="I550" s="2"/>
      <c r="J550" s="31"/>
      <c r="K550" s="31"/>
    </row>
    <row r="551" spans="5:11" ht="15.75">
      <c r="E551" s="131"/>
      <c r="F551" s="31"/>
      <c r="G551" s="128"/>
      <c r="H551" s="31"/>
      <c r="I551" s="2"/>
      <c r="J551" s="31"/>
      <c r="K551" s="31"/>
    </row>
    <row r="552" spans="5:11" ht="15.75">
      <c r="E552" s="131"/>
      <c r="F552" s="31"/>
      <c r="G552" s="128"/>
      <c r="H552" s="31"/>
      <c r="I552" s="2"/>
      <c r="J552" s="31"/>
      <c r="K552" s="31"/>
    </row>
    <row r="553" spans="5:11" ht="15.75">
      <c r="E553" s="131"/>
      <c r="F553" s="31"/>
      <c r="G553" s="128"/>
      <c r="H553" s="31"/>
      <c r="I553" s="2"/>
      <c r="J553" s="31"/>
      <c r="K553" s="31"/>
    </row>
    <row r="554" spans="5:11" ht="15.75">
      <c r="E554" s="131"/>
      <c r="F554" s="31"/>
      <c r="G554" s="128"/>
      <c r="H554" s="31"/>
      <c r="I554" s="2"/>
      <c r="J554" s="31"/>
      <c r="K554" s="31"/>
    </row>
    <row r="555" spans="5:11" ht="15.75">
      <c r="E555" s="131"/>
      <c r="F555" s="31"/>
      <c r="G555" s="128"/>
      <c r="H555" s="31"/>
      <c r="I555" s="2"/>
      <c r="J555" s="31"/>
      <c r="K555" s="31"/>
    </row>
    <row r="556" spans="5:11" ht="15.75">
      <c r="E556" s="131"/>
      <c r="F556" s="31"/>
      <c r="G556" s="128"/>
      <c r="H556" s="31"/>
      <c r="I556" s="2"/>
      <c r="J556" s="31"/>
      <c r="K556" s="31"/>
    </row>
    <row r="557" spans="5:11" ht="15.75">
      <c r="E557" s="131"/>
      <c r="F557" s="31"/>
      <c r="G557" s="128"/>
      <c r="H557" s="31"/>
      <c r="I557" s="2"/>
      <c r="J557" s="31"/>
      <c r="K557" s="31"/>
    </row>
    <row r="558" spans="5:11" ht="15.75">
      <c r="E558" s="131"/>
      <c r="F558" s="31"/>
      <c r="G558" s="128"/>
      <c r="H558" s="31"/>
      <c r="I558" s="2"/>
      <c r="J558" s="31"/>
      <c r="K558" s="31"/>
    </row>
    <row r="559" spans="5:11" ht="15.75">
      <c r="E559" s="131"/>
      <c r="F559" s="31"/>
      <c r="G559" s="128"/>
      <c r="H559" s="31"/>
      <c r="I559" s="2"/>
      <c r="J559" s="31"/>
      <c r="K559" s="31"/>
    </row>
    <row r="560" spans="5:11" ht="15.75">
      <c r="E560" s="131"/>
      <c r="F560" s="31"/>
      <c r="G560" s="128"/>
      <c r="H560" s="31"/>
      <c r="I560" s="2"/>
      <c r="J560" s="31"/>
      <c r="K560" s="31"/>
    </row>
    <row r="561" spans="5:11" ht="15.75">
      <c r="E561" s="131"/>
      <c r="F561" s="31"/>
      <c r="G561" s="128"/>
      <c r="H561" s="31"/>
      <c r="I561" s="2"/>
      <c r="J561" s="31"/>
      <c r="K561" s="31"/>
    </row>
    <row r="562" spans="5:11" ht="15.75">
      <c r="E562" s="131"/>
      <c r="F562" s="31"/>
      <c r="G562" s="128"/>
      <c r="H562" s="31"/>
      <c r="I562" s="2"/>
      <c r="J562" s="31"/>
      <c r="K562" s="31"/>
    </row>
    <row r="563" spans="5:11" ht="15.75">
      <c r="E563" s="131"/>
      <c r="F563" s="31"/>
      <c r="G563" s="128"/>
      <c r="H563" s="31"/>
      <c r="I563" s="2"/>
      <c r="J563" s="31"/>
      <c r="K563" s="31"/>
    </row>
    <row r="564" spans="5:11" ht="15.75">
      <c r="E564" s="131"/>
      <c r="F564" s="31"/>
      <c r="G564" s="128"/>
      <c r="H564" s="31"/>
      <c r="I564" s="2"/>
      <c r="J564" s="31"/>
      <c r="K564" s="31"/>
    </row>
    <row r="565" spans="5:11" ht="15.75">
      <c r="E565" s="131"/>
      <c r="F565" s="31"/>
      <c r="G565" s="128"/>
      <c r="H565" s="31"/>
      <c r="I565" s="2"/>
      <c r="J565" s="31"/>
      <c r="K565" s="31"/>
    </row>
    <row r="566" spans="5:11" ht="15.75">
      <c r="E566" s="131"/>
      <c r="F566" s="31"/>
      <c r="G566" s="128"/>
      <c r="H566" s="31"/>
      <c r="I566" s="2"/>
      <c r="J566" s="31"/>
      <c r="K566" s="31"/>
    </row>
    <row r="567" spans="5:11" ht="15.75">
      <c r="E567" s="131"/>
      <c r="F567" s="31"/>
      <c r="G567" s="128"/>
      <c r="H567" s="31"/>
      <c r="I567" s="2"/>
      <c r="J567" s="31"/>
      <c r="K567" s="31"/>
    </row>
    <row r="568" spans="5:11" ht="15.75">
      <c r="E568" s="131"/>
      <c r="F568" s="31"/>
      <c r="G568" s="128"/>
      <c r="H568" s="31"/>
      <c r="I568" s="2"/>
      <c r="J568" s="31"/>
      <c r="K568" s="31"/>
    </row>
    <row r="569" spans="5:11" ht="15.75">
      <c r="E569" s="131"/>
      <c r="F569" s="31"/>
      <c r="G569" s="128"/>
      <c r="H569" s="31"/>
      <c r="I569" s="2"/>
      <c r="J569" s="31"/>
      <c r="K569" s="31"/>
    </row>
    <row r="570" spans="5:11" ht="15.75">
      <c r="E570" s="131"/>
      <c r="F570" s="31"/>
      <c r="G570" s="128"/>
      <c r="H570" s="31"/>
      <c r="I570" s="2"/>
      <c r="J570" s="31"/>
      <c r="K570" s="31"/>
    </row>
    <row r="571" spans="5:11" ht="15.75">
      <c r="E571" s="131"/>
      <c r="F571" s="31"/>
      <c r="G571" s="128"/>
      <c r="H571" s="31"/>
      <c r="I571" s="2"/>
      <c r="J571" s="31"/>
      <c r="K571" s="31"/>
    </row>
    <row r="572" spans="5:11" ht="15.75">
      <c r="E572" s="131"/>
      <c r="F572" s="31"/>
      <c r="G572" s="128"/>
      <c r="H572" s="31"/>
      <c r="I572" s="2"/>
      <c r="J572" s="31"/>
      <c r="K572" s="31"/>
    </row>
    <row r="573" spans="5:11" ht="15.75">
      <c r="E573" s="131"/>
      <c r="F573" s="31"/>
      <c r="G573" s="128"/>
      <c r="H573" s="31"/>
      <c r="I573" s="2"/>
      <c r="J573" s="31"/>
      <c r="K573" s="31"/>
    </row>
    <row r="574" spans="5:11" ht="15.75">
      <c r="E574" s="131"/>
      <c r="F574" s="31"/>
      <c r="G574" s="128"/>
      <c r="H574" s="31"/>
      <c r="I574" s="2"/>
      <c r="J574" s="31"/>
      <c r="K574" s="31"/>
    </row>
    <row r="575" spans="5:11" ht="15.75">
      <c r="E575" s="131"/>
      <c r="F575" s="31"/>
      <c r="G575" s="128"/>
      <c r="H575" s="31"/>
      <c r="I575" s="2"/>
      <c r="J575" s="31"/>
      <c r="K575" s="31"/>
    </row>
    <row r="576" spans="5:11" ht="15.75">
      <c r="E576" s="131"/>
      <c r="F576" s="31"/>
      <c r="G576" s="128"/>
      <c r="H576" s="31"/>
      <c r="I576" s="2"/>
      <c r="J576" s="31"/>
      <c r="K576" s="31"/>
    </row>
    <row r="577" spans="5:11" ht="15.75">
      <c r="E577" s="131"/>
      <c r="F577" s="31"/>
      <c r="G577" s="128"/>
      <c r="H577" s="31"/>
      <c r="I577" s="2"/>
      <c r="J577" s="31"/>
      <c r="K577" s="31"/>
    </row>
    <row r="578" spans="5:11" ht="15.75">
      <c r="E578" s="131"/>
      <c r="F578" s="31"/>
      <c r="G578" s="128"/>
      <c r="H578" s="31"/>
      <c r="I578" s="2"/>
      <c r="J578" s="31"/>
      <c r="K578" s="31"/>
    </row>
    <row r="579" spans="5:11" ht="15.75">
      <c r="E579" s="131"/>
      <c r="F579" s="31"/>
      <c r="G579" s="128"/>
      <c r="H579" s="31"/>
      <c r="I579" s="2"/>
      <c r="J579" s="31"/>
      <c r="K579" s="31"/>
    </row>
    <row r="580" spans="5:11" ht="15.75">
      <c r="E580" s="131"/>
      <c r="F580" s="31"/>
      <c r="G580" s="128"/>
      <c r="H580" s="31"/>
      <c r="I580" s="2"/>
      <c r="J580" s="31"/>
      <c r="K580" s="31"/>
    </row>
    <row r="581" spans="5:11" ht="15.75">
      <c r="E581" s="131"/>
      <c r="F581" s="31"/>
      <c r="G581" s="128"/>
      <c r="H581" s="31"/>
      <c r="I581" s="2"/>
      <c r="J581" s="31"/>
      <c r="K581" s="31"/>
    </row>
    <row r="582" spans="5:11" ht="15.75">
      <c r="E582" s="131"/>
      <c r="F582" s="31"/>
      <c r="G582" s="128"/>
      <c r="H582" s="31"/>
      <c r="I582" s="2"/>
      <c r="J582" s="31"/>
      <c r="K582" s="31"/>
    </row>
    <row r="583" spans="5:11" ht="15.75">
      <c r="E583" s="131"/>
      <c r="F583" s="31"/>
      <c r="G583" s="128"/>
      <c r="H583" s="31"/>
      <c r="I583" s="2"/>
      <c r="J583" s="31"/>
      <c r="K583" s="31"/>
    </row>
    <row r="584" spans="5:11" ht="15.75">
      <c r="E584" s="131"/>
      <c r="F584" s="31"/>
      <c r="G584" s="128"/>
      <c r="H584" s="31"/>
      <c r="I584" s="2"/>
      <c r="J584" s="31"/>
      <c r="K584" s="31"/>
    </row>
    <row r="585" spans="5:11" ht="15.75">
      <c r="E585" s="131"/>
      <c r="F585" s="31"/>
      <c r="G585" s="128"/>
      <c r="H585" s="31"/>
      <c r="I585" s="2"/>
      <c r="J585" s="31"/>
      <c r="K585" s="31"/>
    </row>
    <row r="586" spans="5:11" ht="15.75">
      <c r="E586" s="131"/>
      <c r="F586" s="31"/>
      <c r="G586" s="128"/>
      <c r="H586" s="31"/>
      <c r="I586" s="2"/>
      <c r="J586" s="31"/>
      <c r="K586" s="31"/>
    </row>
    <row r="587" spans="5:11" ht="15.75">
      <c r="E587" s="131"/>
      <c r="F587" s="31"/>
      <c r="G587" s="128"/>
      <c r="H587" s="31"/>
      <c r="I587" s="2"/>
      <c r="J587" s="31"/>
      <c r="K587" s="31"/>
    </row>
    <row r="588" spans="5:11" ht="15.75">
      <c r="E588" s="131"/>
      <c r="F588" s="31"/>
      <c r="G588" s="128"/>
      <c r="H588" s="31"/>
      <c r="I588" s="2"/>
      <c r="J588" s="31"/>
      <c r="K588" s="31"/>
    </row>
    <row r="589" spans="5:11" ht="15.75">
      <c r="E589" s="131"/>
      <c r="F589" s="31"/>
      <c r="G589" s="128"/>
      <c r="H589" s="31"/>
      <c r="I589" s="2"/>
      <c r="J589" s="31"/>
      <c r="K589" s="31"/>
    </row>
    <row r="590" spans="5:11" ht="15.75">
      <c r="E590" s="131"/>
      <c r="F590" s="31"/>
      <c r="G590" s="128"/>
      <c r="H590" s="31"/>
      <c r="I590" s="2"/>
      <c r="J590" s="31"/>
      <c r="K590" s="31"/>
    </row>
    <row r="591" spans="5:11" ht="15.75">
      <c r="E591" s="131"/>
      <c r="F591" s="31"/>
      <c r="G591" s="128"/>
      <c r="H591" s="31"/>
      <c r="I591" s="2"/>
      <c r="J591" s="31"/>
      <c r="K591" s="31"/>
    </row>
    <row r="592" spans="5:11" ht="15.75">
      <c r="E592" s="131"/>
      <c r="F592" s="31"/>
      <c r="G592" s="128"/>
      <c r="H592" s="31"/>
      <c r="I592" s="2"/>
      <c r="J592" s="31"/>
      <c r="K592" s="31"/>
    </row>
    <row r="593" spans="5:11" ht="15.75">
      <c r="E593" s="131"/>
      <c r="F593" s="31"/>
      <c r="G593" s="128"/>
      <c r="H593" s="31"/>
      <c r="I593" s="2"/>
      <c r="J593" s="31"/>
      <c r="K593" s="31"/>
    </row>
    <row r="594" spans="5:11" ht="15.75">
      <c r="E594" s="131"/>
      <c r="F594" s="31"/>
      <c r="G594" s="128"/>
      <c r="H594" s="31"/>
      <c r="I594" s="2"/>
      <c r="J594" s="31"/>
      <c r="K594" s="31"/>
    </row>
    <row r="595" spans="5:11" ht="15.75">
      <c r="E595" s="131"/>
      <c r="F595" s="31"/>
      <c r="G595" s="128"/>
      <c r="H595" s="31"/>
      <c r="I595" s="2"/>
      <c r="J595" s="31"/>
      <c r="K595" s="31"/>
    </row>
    <row r="596" spans="5:11" ht="15.75">
      <c r="E596" s="131"/>
      <c r="F596" s="31"/>
      <c r="G596" s="128"/>
      <c r="H596" s="31"/>
      <c r="I596" s="2"/>
      <c r="J596" s="31"/>
      <c r="K596" s="31"/>
    </row>
    <row r="597" spans="5:11" ht="15.75">
      <c r="E597" s="131"/>
      <c r="F597" s="31"/>
      <c r="G597" s="128"/>
      <c r="H597" s="31"/>
      <c r="I597" s="2"/>
      <c r="J597" s="31"/>
      <c r="K597" s="31"/>
    </row>
    <row r="598" spans="5:11" ht="15.75">
      <c r="E598" s="131"/>
      <c r="F598" s="31"/>
      <c r="G598" s="128"/>
      <c r="H598" s="31"/>
      <c r="I598" s="2"/>
      <c r="J598" s="31"/>
      <c r="K598" s="31"/>
    </row>
    <row r="599" spans="5:11" ht="15.75">
      <c r="E599" s="131"/>
      <c r="F599" s="31"/>
      <c r="G599" s="128"/>
      <c r="H599" s="31"/>
      <c r="I599" s="2"/>
      <c r="J599" s="31"/>
      <c r="K599" s="31"/>
    </row>
    <row r="600" spans="5:11" ht="15.75">
      <c r="E600" s="131"/>
      <c r="F600" s="31"/>
      <c r="G600" s="128"/>
      <c r="H600" s="31"/>
      <c r="I600" s="2"/>
      <c r="J600" s="31"/>
      <c r="K600" s="31"/>
    </row>
    <row r="601" spans="5:11" ht="15.75">
      <c r="E601" s="131"/>
      <c r="F601" s="31"/>
      <c r="G601" s="128"/>
      <c r="H601" s="31"/>
      <c r="I601" s="2"/>
      <c r="J601" s="31"/>
      <c r="K601" s="31"/>
    </row>
    <row r="602" spans="5:11" ht="15.75">
      <c r="E602" s="131"/>
      <c r="F602" s="31"/>
      <c r="G602" s="128"/>
      <c r="H602" s="31"/>
      <c r="I602" s="2"/>
      <c r="J602" s="31"/>
      <c r="K602" s="31"/>
    </row>
    <row r="603" spans="5:11" ht="15.75">
      <c r="E603" s="131"/>
      <c r="F603" s="31"/>
      <c r="G603" s="128"/>
      <c r="H603" s="31"/>
      <c r="I603" s="2"/>
      <c r="J603" s="31"/>
      <c r="K603" s="31"/>
    </row>
    <row r="604" spans="5:11" ht="15.75">
      <c r="E604" s="131"/>
      <c r="F604" s="31"/>
      <c r="G604" s="128"/>
      <c r="H604" s="31"/>
      <c r="I604" s="2"/>
      <c r="J604" s="31"/>
      <c r="K604" s="31"/>
    </row>
    <row r="605" spans="5:11" ht="15.75">
      <c r="E605" s="131"/>
      <c r="F605" s="31"/>
      <c r="G605" s="128"/>
      <c r="H605" s="31"/>
      <c r="I605" s="2"/>
      <c r="J605" s="31"/>
      <c r="K605" s="31"/>
    </row>
    <row r="606" spans="5:11" ht="15.75">
      <c r="E606" s="131"/>
      <c r="F606" s="31"/>
      <c r="G606" s="128"/>
      <c r="H606" s="31"/>
      <c r="I606" s="2"/>
      <c r="J606" s="31"/>
      <c r="K606" s="31"/>
    </row>
    <row r="607" spans="5:11" ht="15.75">
      <c r="E607" s="131"/>
      <c r="F607" s="31"/>
      <c r="G607" s="128"/>
      <c r="H607" s="31"/>
      <c r="I607" s="2"/>
      <c r="J607" s="31"/>
      <c r="K607" s="31"/>
    </row>
    <row r="608" spans="5:11" ht="15.75">
      <c r="E608" s="131"/>
      <c r="F608" s="31"/>
      <c r="G608" s="128"/>
      <c r="H608" s="31"/>
      <c r="I608" s="2"/>
      <c r="J608" s="31"/>
      <c r="K608" s="31"/>
    </row>
    <row r="609" spans="5:11" ht="15.75">
      <c r="E609" s="131"/>
      <c r="F609" s="31"/>
      <c r="G609" s="128"/>
      <c r="H609" s="31"/>
      <c r="I609" s="2"/>
      <c r="J609" s="31"/>
      <c r="K609" s="31"/>
    </row>
    <row r="610" spans="5:11" ht="15.75">
      <c r="E610" s="131"/>
      <c r="F610" s="31"/>
      <c r="G610" s="128"/>
      <c r="H610" s="31"/>
      <c r="I610" s="2"/>
      <c r="J610" s="31"/>
      <c r="K610" s="31"/>
    </row>
    <row r="611" spans="5:11" ht="15.75">
      <c r="E611" s="131"/>
      <c r="F611" s="31"/>
      <c r="G611" s="128"/>
      <c r="H611" s="31"/>
      <c r="I611" s="2"/>
      <c r="J611" s="31"/>
      <c r="K611" s="31"/>
    </row>
    <row r="612" spans="5:11" ht="15.75">
      <c r="E612" s="131"/>
      <c r="F612" s="31"/>
      <c r="G612" s="128"/>
      <c r="H612" s="31"/>
      <c r="I612" s="2"/>
      <c r="J612" s="31"/>
      <c r="K612" s="31"/>
    </row>
    <row r="613" spans="5:11" ht="15.75">
      <c r="E613" s="131"/>
      <c r="F613" s="31"/>
      <c r="G613" s="128"/>
      <c r="H613" s="31"/>
      <c r="I613" s="2"/>
      <c r="J613" s="31"/>
      <c r="K613" s="31"/>
    </row>
    <row r="614" spans="5:11" ht="15.75">
      <c r="E614" s="131"/>
      <c r="F614" s="31"/>
      <c r="G614" s="128"/>
      <c r="H614" s="31"/>
      <c r="I614" s="2"/>
      <c r="J614" s="31"/>
      <c r="K614" s="31"/>
    </row>
    <row r="615" spans="5:11" ht="15.75">
      <c r="E615" s="131"/>
      <c r="F615" s="31"/>
      <c r="G615" s="128"/>
      <c r="H615" s="31"/>
      <c r="I615" s="2"/>
      <c r="J615" s="31"/>
      <c r="K615" s="31"/>
    </row>
    <row r="616" spans="5:11" ht="15.75">
      <c r="E616" s="131"/>
      <c r="F616" s="31"/>
      <c r="G616" s="128"/>
      <c r="H616" s="31"/>
      <c r="I616" s="2"/>
      <c r="J616" s="31"/>
      <c r="K616" s="31"/>
    </row>
    <row r="617" spans="5:11" ht="15.75">
      <c r="E617" s="131"/>
      <c r="F617" s="31"/>
      <c r="G617" s="128"/>
      <c r="H617" s="31"/>
      <c r="I617" s="2"/>
      <c r="J617" s="31"/>
      <c r="K617" s="31"/>
    </row>
    <row r="618" spans="5:11" ht="15.75">
      <c r="E618" s="131"/>
      <c r="F618" s="31"/>
      <c r="G618" s="128"/>
      <c r="H618" s="31"/>
      <c r="I618" s="2"/>
      <c r="J618" s="31"/>
      <c r="K618" s="31"/>
    </row>
    <row r="619" spans="5:11" ht="15.75">
      <c r="E619" s="131"/>
      <c r="F619" s="31"/>
      <c r="G619" s="128"/>
      <c r="H619" s="31"/>
      <c r="I619" s="2"/>
      <c r="J619" s="31"/>
      <c r="K619" s="31"/>
    </row>
    <row r="620" spans="5:11" ht="15.75">
      <c r="E620" s="131"/>
      <c r="F620" s="31"/>
      <c r="G620" s="128"/>
      <c r="H620" s="31"/>
      <c r="I620" s="2"/>
      <c r="J620" s="31"/>
      <c r="K620" s="31"/>
    </row>
    <row r="621" spans="5:11" ht="15.75">
      <c r="E621" s="131"/>
      <c r="F621" s="31"/>
      <c r="G621" s="128"/>
      <c r="H621" s="31"/>
      <c r="I621" s="2"/>
      <c r="J621" s="31"/>
      <c r="K621" s="31"/>
    </row>
    <row r="622" spans="5:11" ht="15.75">
      <c r="E622" s="131"/>
      <c r="F622" s="31"/>
      <c r="G622" s="128"/>
      <c r="H622" s="31"/>
      <c r="I622" s="2"/>
      <c r="J622" s="31"/>
      <c r="K622" s="31"/>
    </row>
  </sheetData>
  <sheetProtection/>
  <mergeCells count="71">
    <mergeCell ref="I174:K174"/>
    <mergeCell ref="A207:A208"/>
    <mergeCell ref="B207:C207"/>
    <mergeCell ref="E207:F207"/>
    <mergeCell ref="G207:H207"/>
    <mergeCell ref="I104:K104"/>
    <mergeCell ref="A139:A140"/>
    <mergeCell ref="B139:C139"/>
    <mergeCell ref="E139:F139"/>
    <mergeCell ref="G139:H139"/>
    <mergeCell ref="I242:K242"/>
    <mergeCell ref="A242:A243"/>
    <mergeCell ref="B242:C242"/>
    <mergeCell ref="E242:F242"/>
    <mergeCell ref="G242:H242"/>
    <mergeCell ref="E35:F35"/>
    <mergeCell ref="G35:H35"/>
    <mergeCell ref="I35:K35"/>
    <mergeCell ref="A69:A70"/>
    <mergeCell ref="B69:C69"/>
    <mergeCell ref="I207:K207"/>
    <mergeCell ref="A174:A175"/>
    <mergeCell ref="B174:C174"/>
    <mergeCell ref="E174:F174"/>
    <mergeCell ref="G174:H174"/>
    <mergeCell ref="I69:K69"/>
    <mergeCell ref="C249:D249"/>
    <mergeCell ref="C268:D268"/>
    <mergeCell ref="C261:D261"/>
    <mergeCell ref="C129:D129"/>
    <mergeCell ref="C206:D206"/>
    <mergeCell ref="C218:D218"/>
    <mergeCell ref="C138:D138"/>
    <mergeCell ref="I139:K139"/>
    <mergeCell ref="B104:C104"/>
    <mergeCell ref="A262:B262"/>
    <mergeCell ref="C262:D262"/>
    <mergeCell ref="C266:D266"/>
    <mergeCell ref="C267:D267"/>
    <mergeCell ref="A249:B249"/>
    <mergeCell ref="C269:D269"/>
    <mergeCell ref="C270:D270"/>
    <mergeCell ref="C99:D99"/>
    <mergeCell ref="C248:D248"/>
    <mergeCell ref="C255:D255"/>
    <mergeCell ref="C223:D223"/>
    <mergeCell ref="C227:D227"/>
    <mergeCell ref="C236:D236"/>
    <mergeCell ref="C245:D245"/>
    <mergeCell ref="C123:D123"/>
    <mergeCell ref="C126:D126"/>
    <mergeCell ref="C167:D167"/>
    <mergeCell ref="C189:D189"/>
    <mergeCell ref="C194:D194"/>
    <mergeCell ref="C132:D132"/>
    <mergeCell ref="A1:K1"/>
    <mergeCell ref="C77:D77"/>
    <mergeCell ref="I3:K3"/>
    <mergeCell ref="C82:D82"/>
    <mergeCell ref="B3:C3"/>
    <mergeCell ref="E69:F69"/>
    <mergeCell ref="E3:F3"/>
    <mergeCell ref="G3:H3"/>
    <mergeCell ref="A3:A4"/>
    <mergeCell ref="A35:A36"/>
    <mergeCell ref="B35:C35"/>
    <mergeCell ref="C151:D151"/>
    <mergeCell ref="G69:H69"/>
    <mergeCell ref="A104:A105"/>
    <mergeCell ref="E104:F104"/>
    <mergeCell ref="G104:H104"/>
  </mergeCells>
  <printOptions/>
  <pageMargins left="0.14" right="0.14" top="0.33" bottom="0.28" header="0.3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A29" sqref="A29:IV30"/>
    </sheetView>
  </sheetViews>
  <sheetFormatPr defaultColWidth="9.140625" defaultRowHeight="15"/>
  <cols>
    <col min="1" max="1" width="27.00390625" style="0" customWidth="1"/>
    <col min="2" max="3" width="16.57421875" style="0" bestFit="1" customWidth="1"/>
    <col min="4" max="4" width="17.57421875" style="0" customWidth="1"/>
    <col min="5" max="5" width="15.8515625" style="0" bestFit="1" customWidth="1"/>
    <col min="6" max="6" width="17.00390625" style="0" customWidth="1"/>
    <col min="7" max="7" width="15.140625" style="0" customWidth="1"/>
    <col min="8" max="8" width="18.140625" style="0" bestFit="1" customWidth="1"/>
  </cols>
  <sheetData>
    <row r="1" spans="1:8" ht="18.75">
      <c r="A1" s="175" t="s">
        <v>280</v>
      </c>
      <c r="B1" s="175"/>
      <c r="C1" s="175"/>
      <c r="D1" s="175"/>
      <c r="E1" s="175"/>
      <c r="F1" s="175"/>
      <c r="G1" s="175"/>
      <c r="H1" s="175"/>
    </row>
    <row r="2" spans="1:8" ht="18.75">
      <c r="A2" s="1"/>
      <c r="B2" s="1"/>
      <c r="C2" s="1"/>
      <c r="D2" s="1"/>
      <c r="E2" s="1"/>
      <c r="F2" s="57"/>
      <c r="G2" s="1"/>
      <c r="H2" s="1"/>
    </row>
    <row r="3" spans="1:8" ht="18.75">
      <c r="A3" s="1"/>
      <c r="B3" s="1"/>
      <c r="C3" s="1"/>
      <c r="D3" s="1"/>
      <c r="E3" s="58" t="s">
        <v>281</v>
      </c>
      <c r="F3" s="57"/>
      <c r="G3" s="1"/>
      <c r="H3" s="1"/>
    </row>
    <row r="4" spans="1:8" ht="18.75">
      <c r="A4" s="59"/>
      <c r="B4" s="60" t="s">
        <v>282</v>
      </c>
      <c r="C4" s="61" t="s">
        <v>282</v>
      </c>
      <c r="D4" s="58" t="s">
        <v>283</v>
      </c>
      <c r="E4" s="62" t="s">
        <v>284</v>
      </c>
      <c r="F4" s="63" t="s">
        <v>285</v>
      </c>
      <c r="G4" s="60" t="s">
        <v>285</v>
      </c>
      <c r="H4" s="58" t="s">
        <v>285</v>
      </c>
    </row>
    <row r="5" spans="1:8" ht="18.75">
      <c r="A5" s="64"/>
      <c r="B5" s="65" t="s">
        <v>286</v>
      </c>
      <c r="C5" s="66" t="s">
        <v>287</v>
      </c>
      <c r="D5" s="67">
        <v>2014</v>
      </c>
      <c r="E5" s="68" t="s">
        <v>288</v>
      </c>
      <c r="F5" s="69" t="s">
        <v>289</v>
      </c>
      <c r="G5" s="65" t="s">
        <v>290</v>
      </c>
      <c r="H5" s="67" t="s">
        <v>291</v>
      </c>
    </row>
    <row r="6" spans="1:8" ht="18.75">
      <c r="A6" s="70" t="s">
        <v>292</v>
      </c>
      <c r="B6" s="71">
        <f>SUM(B8,B7,B11)</f>
        <v>623565.13</v>
      </c>
      <c r="C6" s="71">
        <f aca="true" t="shared" si="0" ref="C6:H6">SUM(C8,C7,C11)</f>
        <v>671456.15</v>
      </c>
      <c r="D6" s="71">
        <f t="shared" si="0"/>
        <v>644360.6</v>
      </c>
      <c r="E6" s="71">
        <f t="shared" si="0"/>
        <v>697572.5900000001</v>
      </c>
      <c r="F6" s="71">
        <f t="shared" si="0"/>
        <v>644360.6</v>
      </c>
      <c r="G6" s="71">
        <f t="shared" si="0"/>
        <v>644360.6</v>
      </c>
      <c r="H6" s="71">
        <f t="shared" si="0"/>
        <v>644360.6</v>
      </c>
    </row>
    <row r="7" spans="1:8" ht="18.75">
      <c r="A7" s="64" t="s">
        <v>293</v>
      </c>
      <c r="B7" s="72">
        <v>207601.66</v>
      </c>
      <c r="C7" s="72">
        <v>243327.92</v>
      </c>
      <c r="D7" s="72">
        <v>240050.72</v>
      </c>
      <c r="E7" s="72">
        <v>245578</v>
      </c>
      <c r="F7" s="73">
        <v>240050.72</v>
      </c>
      <c r="G7" s="72">
        <v>240050.72</v>
      </c>
      <c r="H7" s="72">
        <v>240050.72</v>
      </c>
    </row>
    <row r="8" spans="1:8" ht="18.75">
      <c r="A8" s="64" t="s">
        <v>294</v>
      </c>
      <c r="B8" s="72">
        <f>SUM(B9:B10)</f>
        <v>30601.61</v>
      </c>
      <c r="C8" s="72">
        <f>SUM(C9:C10)</f>
        <v>30217.54</v>
      </c>
      <c r="D8" s="72">
        <f>SUM(D9:D10)</f>
        <v>19466.879999999997</v>
      </c>
      <c r="E8" s="72">
        <f>SUM(E9:E10)</f>
        <v>22379.75</v>
      </c>
      <c r="F8" s="73">
        <v>19466.88</v>
      </c>
      <c r="G8" s="72">
        <v>19466.88</v>
      </c>
      <c r="H8" s="72">
        <v>19466.88</v>
      </c>
    </row>
    <row r="9" spans="1:8" ht="15">
      <c r="A9" s="74" t="s">
        <v>295</v>
      </c>
      <c r="B9" s="75">
        <v>24702.38</v>
      </c>
      <c r="C9" s="75">
        <v>21892.94</v>
      </c>
      <c r="D9" s="75">
        <v>13466.88</v>
      </c>
      <c r="E9" s="75">
        <v>16379.75</v>
      </c>
      <c r="F9" s="75">
        <v>13466.88</v>
      </c>
      <c r="G9" s="75">
        <v>13466.88</v>
      </c>
      <c r="H9" s="75">
        <v>13466.88</v>
      </c>
    </row>
    <row r="10" spans="1:8" ht="15">
      <c r="A10" s="76" t="s">
        <v>296</v>
      </c>
      <c r="B10" s="77">
        <v>5899.23</v>
      </c>
      <c r="C10" s="77">
        <v>8324.6</v>
      </c>
      <c r="D10" s="77">
        <v>6000</v>
      </c>
      <c r="E10" s="77">
        <v>6000</v>
      </c>
      <c r="F10" s="77">
        <v>6000</v>
      </c>
      <c r="G10" s="77">
        <v>6000</v>
      </c>
      <c r="H10" s="77">
        <v>6000</v>
      </c>
    </row>
    <row r="11" spans="1:8" ht="18.75">
      <c r="A11" s="64" t="s">
        <v>297</v>
      </c>
      <c r="B11" s="72">
        <v>385361.86</v>
      </c>
      <c r="C11" s="72">
        <v>397910.69</v>
      </c>
      <c r="D11" s="72">
        <v>384843</v>
      </c>
      <c r="E11" s="72">
        <v>429614.84</v>
      </c>
      <c r="F11" s="73">
        <v>384843</v>
      </c>
      <c r="G11" s="72">
        <v>384843</v>
      </c>
      <c r="H11" s="72">
        <v>384843</v>
      </c>
    </row>
    <row r="12" spans="1:8" ht="18.75">
      <c r="A12" s="40" t="s">
        <v>266</v>
      </c>
      <c r="B12" s="39">
        <f>SUM(B13:B14)</f>
        <v>80846.9</v>
      </c>
      <c r="C12" s="39">
        <f aca="true" t="shared" si="1" ref="C12:H12">SUM(C13:C14)</f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</row>
    <row r="13" spans="1:8" ht="18.75">
      <c r="A13" s="78" t="s">
        <v>298</v>
      </c>
      <c r="B13" s="72">
        <v>0</v>
      </c>
      <c r="C13" s="72">
        <v>0</v>
      </c>
      <c r="D13" s="72">
        <v>0</v>
      </c>
      <c r="E13" s="72">
        <v>0</v>
      </c>
      <c r="F13" s="73">
        <v>0</v>
      </c>
      <c r="G13" s="72">
        <v>0</v>
      </c>
      <c r="H13" s="72">
        <v>0</v>
      </c>
    </row>
    <row r="14" spans="1:8" ht="18.75">
      <c r="A14" s="64" t="s">
        <v>297</v>
      </c>
      <c r="B14" s="72">
        <v>80846.9</v>
      </c>
      <c r="C14" s="72">
        <v>0</v>
      </c>
      <c r="D14" s="72">
        <v>0</v>
      </c>
      <c r="E14" s="72">
        <v>0</v>
      </c>
      <c r="F14" s="73">
        <v>0</v>
      </c>
      <c r="G14" s="72">
        <v>0</v>
      </c>
      <c r="H14" s="72">
        <v>0</v>
      </c>
    </row>
    <row r="15" spans="1:8" ht="18.75">
      <c r="A15" s="40" t="s">
        <v>299</v>
      </c>
      <c r="B15" s="39">
        <f>SUM(B16:B17)</f>
        <v>109402.11</v>
      </c>
      <c r="C15" s="39">
        <f aca="true" t="shared" si="2" ref="C15:H15">SUM(C16:C17)</f>
        <v>16610.58</v>
      </c>
      <c r="D15" s="39">
        <f t="shared" si="2"/>
        <v>0</v>
      </c>
      <c r="E15" s="39">
        <f t="shared" si="2"/>
        <v>76144.41</v>
      </c>
      <c r="F15" s="39">
        <f t="shared" si="2"/>
        <v>0</v>
      </c>
      <c r="G15" s="39">
        <f t="shared" si="2"/>
        <v>0</v>
      </c>
      <c r="H15" s="39">
        <f t="shared" si="2"/>
        <v>0</v>
      </c>
    </row>
    <row r="16" spans="1:8" ht="32.25">
      <c r="A16" s="79" t="s">
        <v>300</v>
      </c>
      <c r="B16" s="80">
        <v>39402.11</v>
      </c>
      <c r="C16" s="81">
        <v>16610.58</v>
      </c>
      <c r="D16" s="81"/>
      <c r="E16" s="80">
        <v>76144.41</v>
      </c>
      <c r="F16" s="82"/>
      <c r="G16" s="80"/>
      <c r="H16" s="80"/>
    </row>
    <row r="17" spans="1:8" ht="18.75">
      <c r="A17" s="78" t="s">
        <v>301</v>
      </c>
      <c r="B17" s="83">
        <v>70000</v>
      </c>
      <c r="C17" s="84">
        <v>0</v>
      </c>
      <c r="D17" s="84">
        <v>0</v>
      </c>
      <c r="E17" s="83">
        <v>0</v>
      </c>
      <c r="F17" s="85">
        <v>0</v>
      </c>
      <c r="G17" s="83">
        <v>0</v>
      </c>
      <c r="H17" s="83">
        <v>0</v>
      </c>
    </row>
    <row r="18" spans="1:8" ht="20.25">
      <c r="A18" s="86" t="s">
        <v>302</v>
      </c>
      <c r="B18" s="87">
        <f>SUM(B6,B12,B15)</f>
        <v>813814.14</v>
      </c>
      <c r="C18" s="87">
        <f aca="true" t="shared" si="3" ref="C18:H18">SUM(C6,C12,C15)</f>
        <v>688066.73</v>
      </c>
      <c r="D18" s="87">
        <f t="shared" si="3"/>
        <v>644360.6</v>
      </c>
      <c r="E18" s="87">
        <f t="shared" si="3"/>
        <v>773717.0000000001</v>
      </c>
      <c r="F18" s="87">
        <f t="shared" si="3"/>
        <v>644360.6</v>
      </c>
      <c r="G18" s="87">
        <f t="shared" si="3"/>
        <v>644360.6</v>
      </c>
      <c r="H18" s="87">
        <f t="shared" si="3"/>
        <v>644360.6</v>
      </c>
    </row>
    <row r="19" spans="1:8" ht="18.75">
      <c r="A19" s="89"/>
      <c r="B19" s="90"/>
      <c r="C19" s="90"/>
      <c r="D19" s="90"/>
      <c r="E19" s="91"/>
      <c r="F19" s="92"/>
      <c r="G19" s="90"/>
      <c r="H19" s="90"/>
    </row>
    <row r="20" spans="1:8" ht="18.75">
      <c r="A20" s="40" t="s">
        <v>303</v>
      </c>
      <c r="B20" s="39">
        <f>SUM(B21:B22)</f>
        <v>590780.66</v>
      </c>
      <c r="C20" s="39">
        <f aca="true" t="shared" si="4" ref="C20:H20">SUM(C21:C22)</f>
        <v>591239.51</v>
      </c>
      <c r="D20" s="39">
        <f t="shared" si="4"/>
        <v>629525.19</v>
      </c>
      <c r="E20" s="39">
        <f t="shared" si="4"/>
        <v>654164.4</v>
      </c>
      <c r="F20" s="39">
        <f t="shared" si="4"/>
        <v>629525.19</v>
      </c>
      <c r="G20" s="39">
        <f t="shared" si="4"/>
        <v>629525.19</v>
      </c>
      <c r="H20" s="39">
        <f t="shared" si="4"/>
        <v>629525.19</v>
      </c>
    </row>
    <row r="21" spans="1:8" ht="15">
      <c r="A21" s="93" t="s">
        <v>304</v>
      </c>
      <c r="B21" s="94">
        <v>167115.76</v>
      </c>
      <c r="C21" s="95">
        <v>144220.89</v>
      </c>
      <c r="D21" s="95">
        <v>192585.19</v>
      </c>
      <c r="E21" s="94">
        <v>217224.4</v>
      </c>
      <c r="F21" s="94">
        <v>192585.19</v>
      </c>
      <c r="G21" s="94">
        <v>192585.19</v>
      </c>
      <c r="H21" s="94">
        <v>192585.19</v>
      </c>
    </row>
    <row r="22" spans="1:8" ht="15">
      <c r="A22" s="96" t="s">
        <v>305</v>
      </c>
      <c r="B22" s="55">
        <v>423664.9</v>
      </c>
      <c r="C22" s="97">
        <v>447018.62</v>
      </c>
      <c r="D22" s="97">
        <v>436940</v>
      </c>
      <c r="E22" s="55">
        <v>436940</v>
      </c>
      <c r="F22" s="55">
        <v>436940</v>
      </c>
      <c r="G22" s="55">
        <v>436940</v>
      </c>
      <c r="H22" s="55">
        <v>436940</v>
      </c>
    </row>
    <row r="23" spans="1:8" ht="18.75">
      <c r="A23" s="40" t="s">
        <v>306</v>
      </c>
      <c r="B23" s="39">
        <v>150119.86</v>
      </c>
      <c r="C23" s="98">
        <v>4773.17</v>
      </c>
      <c r="D23" s="98">
        <v>0</v>
      </c>
      <c r="E23" s="39">
        <v>39648</v>
      </c>
      <c r="F23" s="39">
        <v>0</v>
      </c>
      <c r="G23" s="39">
        <v>0</v>
      </c>
      <c r="H23" s="39">
        <v>0</v>
      </c>
    </row>
    <row r="24" spans="1:8" ht="18.75">
      <c r="A24" s="40" t="s">
        <v>307</v>
      </c>
      <c r="B24" s="39">
        <v>15429.7</v>
      </c>
      <c r="C24" s="98">
        <v>18260.37</v>
      </c>
      <c r="D24" s="98">
        <v>14040</v>
      </c>
      <c r="E24" s="39">
        <v>14040</v>
      </c>
      <c r="F24" s="39">
        <v>14040</v>
      </c>
      <c r="G24" s="39">
        <v>14040</v>
      </c>
      <c r="H24" s="39">
        <v>14040</v>
      </c>
    </row>
    <row r="25" spans="1:8" ht="20.25">
      <c r="A25" s="86" t="s">
        <v>308</v>
      </c>
      <c r="B25" s="87">
        <f>SUM(B20,B23,B24)</f>
        <v>756330.22</v>
      </c>
      <c r="C25" s="87">
        <f aca="true" t="shared" si="5" ref="C25:H25">SUM(C20,C23,C24)</f>
        <v>614273.05</v>
      </c>
      <c r="D25" s="87">
        <f t="shared" si="5"/>
        <v>643565.19</v>
      </c>
      <c r="E25" s="87">
        <f t="shared" si="5"/>
        <v>707852.4</v>
      </c>
      <c r="F25" s="88">
        <f t="shared" si="5"/>
        <v>643565.19</v>
      </c>
      <c r="G25" s="87">
        <f t="shared" si="5"/>
        <v>643565.19</v>
      </c>
      <c r="H25" s="87">
        <f t="shared" si="5"/>
        <v>643565.19</v>
      </c>
    </row>
    <row r="26" spans="1:8" ht="18.75">
      <c r="A26" s="1"/>
      <c r="B26" s="2"/>
      <c r="C26" s="2"/>
      <c r="D26" s="2"/>
      <c r="E26" s="99"/>
      <c r="F26" s="100"/>
      <c r="G26" s="2"/>
      <c r="H26" s="2"/>
    </row>
    <row r="27" spans="1:8" ht="23.25">
      <c r="A27" s="101" t="s">
        <v>309</v>
      </c>
      <c r="B27" s="102">
        <f>B18-B25</f>
        <v>57483.92000000004</v>
      </c>
      <c r="C27" s="103">
        <f aca="true" t="shared" si="6" ref="C27:H27">C18-C25</f>
        <v>73793.67999999993</v>
      </c>
      <c r="D27" s="103">
        <f>D18-D25</f>
        <v>795.4100000000326</v>
      </c>
      <c r="E27" s="102">
        <f t="shared" si="6"/>
        <v>65864.6000000001</v>
      </c>
      <c r="F27" s="102">
        <f t="shared" si="6"/>
        <v>795.4100000000326</v>
      </c>
      <c r="G27" s="142">
        <f t="shared" si="6"/>
        <v>795.4100000000326</v>
      </c>
      <c r="H27" s="102">
        <f t="shared" si="6"/>
        <v>795.4100000000326</v>
      </c>
    </row>
    <row r="28" spans="1:8" ht="18.75">
      <c r="A28" s="1"/>
      <c r="B28" s="1"/>
      <c r="C28" s="1"/>
      <c r="D28" s="1"/>
      <c r="E28" s="1"/>
      <c r="F28" s="57"/>
      <c r="G28" s="1"/>
      <c r="H28" s="1"/>
    </row>
    <row r="29" spans="1:8" s="163" customFormat="1" ht="18.75">
      <c r="A29" s="162"/>
      <c r="B29" s="162"/>
      <c r="C29" s="162"/>
      <c r="D29" s="162"/>
      <c r="E29" s="162"/>
      <c r="F29" s="164"/>
      <c r="G29" s="162"/>
      <c r="H29" s="162"/>
    </row>
    <row r="30" spans="1:8" s="163" customFormat="1" ht="18.75">
      <c r="A30" s="162"/>
      <c r="B30" s="162"/>
      <c r="C30" s="162"/>
      <c r="D30" s="162"/>
      <c r="E30" s="162"/>
      <c r="F30" s="164"/>
      <c r="G30" s="162"/>
      <c r="H30" s="162"/>
    </row>
    <row r="31" spans="1:8" ht="18.75">
      <c r="A31" s="1"/>
      <c r="B31" s="1"/>
      <c r="C31" s="1"/>
      <c r="D31" s="1"/>
      <c r="E31" s="1"/>
      <c r="F31" s="57"/>
      <c r="G31" s="1"/>
      <c r="H31" s="1"/>
    </row>
  </sheetData>
  <sheetProtection/>
  <mergeCells count="1">
    <mergeCell ref="A1:H1"/>
  </mergeCells>
  <printOptions/>
  <pageMargins left="0.13" right="0.12" top="0.36" bottom="0.17" header="0.1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wimax</dc:creator>
  <cp:keywords/>
  <dc:description/>
  <cp:lastModifiedBy>vla</cp:lastModifiedBy>
  <cp:lastPrinted>2015-03-27T09:05:49Z</cp:lastPrinted>
  <dcterms:created xsi:type="dcterms:W3CDTF">2015-03-21T20:24:19Z</dcterms:created>
  <dcterms:modified xsi:type="dcterms:W3CDTF">2015-04-25T12:56:25Z</dcterms:modified>
  <cp:category/>
  <cp:version/>
  <cp:contentType/>
  <cp:contentStatus/>
</cp:coreProperties>
</file>